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boldandsharp-my.sharepoint.com/personal/bruno_sireyjol_boldandsharp_com/Documents/1) Bold &amp; Sharp/4) Sales/1) Sales Materials/"/>
    </mc:Choice>
  </mc:AlternateContent>
  <xr:revisionPtr revIDLastSave="147" documentId="8_{87E0021D-D5A4-4157-93CD-55F5B45CF4CB}" xr6:coauthVersionLast="47" xr6:coauthVersionMax="47" xr10:uidLastSave="{4119849E-66B9-4891-AF56-D4AF219A1A0E}"/>
  <bookViews>
    <workbookView xWindow="-3420" yWindow="-21720" windowWidth="38640" windowHeight="21120" activeTab="2" xr2:uid="{00000000-000D-0000-FFFF-FFFF00000000}"/>
  </bookViews>
  <sheets>
    <sheet name="The idea" sheetId="1" r:id="rId1"/>
    <sheet name="How to use the index" sheetId="2" r:id="rId2"/>
    <sheet name="Aligning Sales &amp; Marketing" sheetId="3" r:id="rId3"/>
    <sheet name="KPIs" sheetId="4" r:id="rId4"/>
  </sheets>
  <definedNames>
    <definedName name="MarketingImpact">'Aligning Sales &amp; Marketing'!$BE$1:$BV$1</definedName>
    <definedName name="MarketingImpact_CompanyImpact">'Aligning Sales &amp; Marketing'!$BN$3:$BV$3</definedName>
    <definedName name="MarketingImpact_CompanyImpact_Activate">'Aligning Sales &amp; Marketing'!$BN$7:$BP$7</definedName>
    <definedName name="MarketingImpact_CompanyImpact_Augment">'Aligning Sales &amp; Marketing'!$BQ$7:$BS$7</definedName>
    <definedName name="MarketingImpact_CompanyImpact_Enable">'Aligning Sales &amp; Marketing'!$BT$7:$BV$7</definedName>
    <definedName name="MarketingImpact_CompanyImpact_Score">'Aligning Sales &amp; Marketing'!$BN$4:$BV$4</definedName>
    <definedName name="MarketingImpact_MarketCustomersImpact">'Aligning Sales &amp; Marketing'!$BE$3:$BM$3</definedName>
    <definedName name="MarketingImpact_MarketCustomersImpact_Attract">'Aligning Sales &amp; Marketing'!$BE$7:$BG$7</definedName>
    <definedName name="MarketingImpact_MarketCustomersImpact_Connect">'Aligning Sales &amp; Marketing'!$BK$7:$BM$7</definedName>
    <definedName name="MarketingImpact_MarketCustomersImpact_Enhance">'Aligning Sales &amp; Marketing'!$BH$7:$BJ$7</definedName>
    <definedName name="MarketingImpact_MarketCustomersImpact_Score">'Aligning Sales &amp; Marketing'!$BE$4:$BM$4</definedName>
    <definedName name="MarketingImpact_Score">'Aligning Sales &amp; Marketing'!$BE$2:$BV$2</definedName>
    <definedName name="Q_MarketingImpact">'Aligning Sales &amp; Marketing'!$A$354</definedName>
    <definedName name="Q_MarketingImpact_CompanyImpact">'Aligning Sales &amp; Marketing'!$A$405</definedName>
    <definedName name="Q_MarketingImpact_CompanyImpact_Activate">'Aligning Sales &amp; Marketing'!$A$406</definedName>
    <definedName name="Q_MarketingImpact_CompanyImpact_Augment">'Aligning Sales &amp; Marketing'!$A$422</definedName>
    <definedName name="Q_MarketingImpact_CompanyImpact_Enable">'Aligning Sales &amp; Marketing'!$A$438</definedName>
    <definedName name="Q_MarketingImpact_MarketCustomersImpact">'Aligning Sales &amp; Marketing'!$A$355</definedName>
    <definedName name="Q_MarketingImpact_MarketCustomersImpact_Attract">'Aligning Sales &amp; Marketing'!$A$356</definedName>
    <definedName name="Q_MarketingImpact_MarketCustomersImpact_Connect">'Aligning Sales &amp; Marketing'!$A$389</definedName>
    <definedName name="Q_MarketingImpact_MarketCustomersImpact_Enhance">'Aligning Sales &amp; Marketing'!$A$372</definedName>
    <definedName name="Q_RemovingFrictions">'Aligning Sales &amp; Marketing'!$A$261:$Z$261</definedName>
    <definedName name="Q_RemovingFrictions_Delight">'Aligning Sales &amp; Marketing'!$A$320:$AD$320</definedName>
    <definedName name="Q_RemovingFrictions_Delight_CustomerSuccess">'Aligning Sales &amp; Marketing'!$A$321</definedName>
    <definedName name="Q_RemovingFrictions_Deliver">'Aligning Sales &amp; Marketing'!$A$303:$Z$303</definedName>
    <definedName name="Q_RemovingFrictions_Deliver_ProfessionalServices">'Aligning Sales &amp; Marketing'!$A$304</definedName>
    <definedName name="Q_RemovingFrictions_Entice">'Aligning Sales &amp; Marketing'!$A$286:$Z$286</definedName>
    <definedName name="Q_RemovingFrictions_Entice_Presales">'Aligning Sales &amp; Marketing'!$A$287</definedName>
    <definedName name="Q_RemovingFrictions_Excite">'Aligning Sales &amp; Marketing'!$A$262:$Z$262</definedName>
    <definedName name="Q_RemovingFrictions_Excite_Marketing">'Aligning Sales &amp; Marketing'!$A$263</definedName>
    <definedName name="Q_RemovingFrictions_Upgrade">'Aligning Sales &amp; Marketing'!$A$337:$AD$337</definedName>
    <definedName name="Q_RemovingFrictions_Upgrade_PartnerNetwork">'Aligning Sales &amp; Marketing'!$A$338</definedName>
    <definedName name="Q_TurningSales">'Aligning Sales &amp; Marketing'!$A$47:$Z$47</definedName>
    <definedName name="Q_TurningSales_Engage">'Aligning Sales &amp; Marketing'!$A$48:$Z$48</definedName>
    <definedName name="Q_TurningSales_Engage_Effectiveness">'Aligning Sales &amp; Marketing'!$A$108</definedName>
    <definedName name="Q_TurningSales_Engage_Efficiency">'Aligning Sales &amp; Marketing'!$A$75</definedName>
    <definedName name="Q_TurningSales_Engage_Knowledge">'Aligning Sales &amp; Marketing'!$A$49</definedName>
    <definedName name="Q_TurningSales_Excell">'Aligning Sales &amp; Marketing'!$A$193</definedName>
    <definedName name="Q_TurningSales_Excell_Alignment">'Aligning Sales &amp; Marketing'!$A$238</definedName>
    <definedName name="Q_TurningSales_Excell_Learning">'Aligning Sales &amp; Marketing'!$A$194</definedName>
    <definedName name="Q_TurningSales_Excell_Performance">'Aligning Sales &amp; Marketing'!$A$217</definedName>
    <definedName name="Q_TurningSales_Execute_">'Aligning Sales &amp; Marketing'!$A$131:$Z$131</definedName>
    <definedName name="Q_TurningSales_Execute_Effectiveness">'Aligning Sales &amp; Marketing'!$A$177</definedName>
    <definedName name="Q_TurningSales_Execute_Efficiency">'Aligning Sales &amp; Marketing'!$A$154</definedName>
    <definedName name="Q_TurningSales_Execute_Process">'Aligning Sales &amp; Marketing'!$A$132</definedName>
    <definedName name="RemovingFrictions">'Aligning Sales &amp; Marketing'!$AO$1:$BD$1</definedName>
    <definedName name="RemovingFrictions_CustomerSuccess">'Aligning Sales &amp; Marketing'!$AY$7:$BA$7</definedName>
    <definedName name="RemovingFrictions_Delight">'Aligning Sales &amp; Marketing'!$AY$3:$BA$3</definedName>
    <definedName name="RemovingFrictions_Delight_Score">'Aligning Sales &amp; Marketing'!$AY$4:$BA$4</definedName>
    <definedName name="RemovingFrictions_Deliver">'Aligning Sales &amp; Marketing'!$AV$3:$AX$3</definedName>
    <definedName name="RemovingFrictions_Deliver_ProfessionalServices">'Aligning Sales &amp; Marketing'!$AV$7:$AX$7</definedName>
    <definedName name="RemovingFrictions_Deliver_Score">'Aligning Sales &amp; Marketing'!$AV$4:$AX$4</definedName>
    <definedName name="RemovingFrictions_Entice">'Aligning Sales &amp; Marketing'!$AS$3:$AU$3</definedName>
    <definedName name="RemovingFrictions_Entice_Presales">'Aligning Sales &amp; Marketing'!$AS$7:$AU$7</definedName>
    <definedName name="RemovingFrictions_Entice_Score">'Aligning Sales &amp; Marketing'!$AS$4:$AU$4</definedName>
    <definedName name="RemovingFrictions_Excite">'Aligning Sales &amp; Marketing'!$AO$3:$AR$3</definedName>
    <definedName name="RemovingFrictions_Excite_Marketing">'Aligning Sales &amp; Marketing'!$AO$7:$AR$7</definedName>
    <definedName name="RemovingFrictions_Excite_Score">'Aligning Sales &amp; Marketing'!$AO$4:$AR$4</definedName>
    <definedName name="RemovingFrictions_PartnerNetwork">'Aligning Sales &amp; Marketing'!$BB$7:$BD$7</definedName>
    <definedName name="RemovingFrictions_Score">'Aligning Sales &amp; Marketing'!$AO$2:$BD$2</definedName>
    <definedName name="RemovingFrictions_Upgrade">'Aligning Sales &amp; Marketing'!$BB$3:$BD$3</definedName>
    <definedName name="RemovingFrictions_Upgrade_Score">'Aligning Sales &amp; Marketing'!$BB$4:$BD$4</definedName>
    <definedName name="TurningSales">'Aligning Sales &amp; Marketing'!$C$1:$AN$1</definedName>
    <definedName name="TurningSales_Engage">'Aligning Sales &amp; Marketing'!$C$3:$Q$3</definedName>
    <definedName name="TurningSales_Engage_Effectiveness">'Aligning Sales &amp; Marketing'!$N$7:$Q$7</definedName>
    <definedName name="TurningSales_Engage_Efficiency">'Aligning Sales &amp; Marketing'!$H$7:$M$7</definedName>
    <definedName name="TurningSales_Engage_Knowledge">'Aligning Sales &amp; Marketing'!$C$7:$G$7</definedName>
    <definedName name="TurningSales_Engage_Score">'Aligning Sales &amp; Marketing'!$C$4:$Q$4</definedName>
    <definedName name="TurningSales_Excell">'Aligning Sales &amp; Marketing'!$AC$3:$AN$3</definedName>
    <definedName name="TurningSales_Excell_Alignment">'Aligning Sales &amp; Marketing'!$AK$7:$AN$7</definedName>
    <definedName name="TurningSales_Excell_Learning">'Aligning Sales &amp; Marketing'!$AC$7:$AF$7</definedName>
    <definedName name="TurningSales_Excell_Performance">'Aligning Sales &amp; Marketing'!$AG$7:$AJ$7</definedName>
    <definedName name="TurningSales_Excell_Score">'Aligning Sales &amp; Marketing'!$AC$4:$AN$4</definedName>
    <definedName name="TurningSales_Execute">'Aligning Sales &amp; Marketing'!$R$3:$AB$3</definedName>
    <definedName name="TurningSales_Execute_Effectiveness">'Aligning Sales &amp; Marketing'!$Z$7:$AB$7</definedName>
    <definedName name="TurningSales_Execute_Efficiency">'Aligning Sales &amp; Marketing'!$V$7:$Y$7</definedName>
    <definedName name="TurningSales_Execute_Process">'Aligning Sales &amp; Marketing'!$R$7:$U$7</definedName>
    <definedName name="TurningSales_Execute_Score">'Aligning Sales &amp; Marketing'!$R$4:$AB$4</definedName>
    <definedName name="TurningSales_Score">'Aligning Sales &amp; Marketing'!$C$2:$AN$2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52" i="3" l="1"/>
  <c r="AG452" i="3"/>
  <c r="AH451" i="3"/>
  <c r="AG451" i="3"/>
  <c r="AH450" i="3"/>
  <c r="AG450" i="3"/>
  <c r="AH447" i="3"/>
  <c r="AG447" i="3"/>
  <c r="AH446" i="3"/>
  <c r="AG446" i="3"/>
  <c r="AH445" i="3"/>
  <c r="AG445" i="3"/>
  <c r="AH442" i="3"/>
  <c r="AG442" i="3"/>
  <c r="AH441" i="3"/>
  <c r="AG441" i="3"/>
  <c r="AH440" i="3"/>
  <c r="AG440" i="3"/>
  <c r="AH436" i="3"/>
  <c r="AG436" i="3"/>
  <c r="AH435" i="3"/>
  <c r="AG435" i="3"/>
  <c r="AH434" i="3"/>
  <c r="AG434" i="3"/>
  <c r="AH431" i="3"/>
  <c r="AG431" i="3"/>
  <c r="AH430" i="3"/>
  <c r="AG430" i="3"/>
  <c r="AH429" i="3"/>
  <c r="AG429" i="3"/>
  <c r="AH426" i="3"/>
  <c r="AG426" i="3"/>
  <c r="AI426" i="3" s="1"/>
  <c r="AH425" i="3"/>
  <c r="AG425" i="3"/>
  <c r="AH424" i="3"/>
  <c r="AG424" i="3"/>
  <c r="AH420" i="3"/>
  <c r="AG420" i="3"/>
  <c r="AH419" i="3"/>
  <c r="AG419" i="3"/>
  <c r="AI419" i="3" s="1"/>
  <c r="AH418" i="3"/>
  <c r="AG418" i="3"/>
  <c r="AH415" i="3"/>
  <c r="AG415" i="3"/>
  <c r="AH414" i="3"/>
  <c r="AG414" i="3"/>
  <c r="AH413" i="3"/>
  <c r="AG413" i="3"/>
  <c r="AH410" i="3"/>
  <c r="AG410" i="3"/>
  <c r="AH409" i="3"/>
  <c r="AG409" i="3"/>
  <c r="AH408" i="3"/>
  <c r="AG408" i="3"/>
  <c r="AH403" i="3"/>
  <c r="AG403" i="3"/>
  <c r="AH402" i="3"/>
  <c r="AG402" i="3"/>
  <c r="AH401" i="3"/>
  <c r="AG401" i="3"/>
  <c r="AH398" i="3"/>
  <c r="AG398" i="3"/>
  <c r="AH397" i="3"/>
  <c r="AG397" i="3"/>
  <c r="AH396" i="3"/>
  <c r="AG396" i="3"/>
  <c r="AH393" i="3"/>
  <c r="AG393" i="3"/>
  <c r="AH392" i="3"/>
  <c r="AG392" i="3"/>
  <c r="AI392" i="3" s="1"/>
  <c r="AH391" i="3"/>
  <c r="AG391" i="3"/>
  <c r="AH387" i="3"/>
  <c r="AG387" i="3"/>
  <c r="AI387" i="3" s="1"/>
  <c r="AH386" i="3"/>
  <c r="AG386" i="3"/>
  <c r="AH385" i="3"/>
  <c r="AG385" i="3"/>
  <c r="AI385" i="3" s="1"/>
  <c r="AH384" i="3"/>
  <c r="AG384" i="3"/>
  <c r="AH381" i="3"/>
  <c r="AG381" i="3"/>
  <c r="AH380" i="3"/>
  <c r="AG380" i="3"/>
  <c r="AH379" i="3"/>
  <c r="AG379" i="3"/>
  <c r="AH376" i="3"/>
  <c r="AG376" i="3"/>
  <c r="AH375" i="3"/>
  <c r="AG375" i="3"/>
  <c r="AI375" i="3" s="1"/>
  <c r="AH374" i="3"/>
  <c r="AG374" i="3"/>
  <c r="AH370" i="3"/>
  <c r="AG370" i="3"/>
  <c r="AH369" i="3"/>
  <c r="AG369" i="3"/>
  <c r="AH368" i="3"/>
  <c r="AG368" i="3"/>
  <c r="AI368" i="3" s="1"/>
  <c r="AH365" i="3"/>
  <c r="AG365" i="3"/>
  <c r="AH364" i="3"/>
  <c r="AG364" i="3"/>
  <c r="AH363" i="3"/>
  <c r="AG363" i="3"/>
  <c r="AH360" i="3"/>
  <c r="AG360" i="3"/>
  <c r="AI360" i="3" s="1"/>
  <c r="AH359" i="3"/>
  <c r="AG359" i="3"/>
  <c r="AH358" i="3"/>
  <c r="AG358" i="3"/>
  <c r="AI358" i="3" s="1"/>
  <c r="AH352" i="3"/>
  <c r="AG352" i="3"/>
  <c r="AH351" i="3"/>
  <c r="AG351" i="3"/>
  <c r="AH350" i="3"/>
  <c r="AG350" i="3"/>
  <c r="AH347" i="3"/>
  <c r="AG347" i="3"/>
  <c r="AI347" i="3" s="1"/>
  <c r="AH346" i="3"/>
  <c r="AG346" i="3"/>
  <c r="AH345" i="3"/>
  <c r="AG345" i="3"/>
  <c r="AH342" i="3"/>
  <c r="AG342" i="3"/>
  <c r="AH341" i="3"/>
  <c r="AG341" i="3"/>
  <c r="AH340" i="3"/>
  <c r="AG340" i="3"/>
  <c r="AH335" i="3"/>
  <c r="AG335" i="3"/>
  <c r="AH334" i="3"/>
  <c r="AG334" i="3"/>
  <c r="AH333" i="3"/>
  <c r="AG333" i="3"/>
  <c r="AG336" i="3" s="1"/>
  <c r="BA37" i="3" s="1"/>
  <c r="AH330" i="3"/>
  <c r="AG330" i="3"/>
  <c r="AH329" i="3"/>
  <c r="AG329" i="3"/>
  <c r="AH328" i="3"/>
  <c r="AG328" i="3"/>
  <c r="AH325" i="3"/>
  <c r="AG325" i="3"/>
  <c r="AH324" i="3"/>
  <c r="AG324" i="3"/>
  <c r="AH323" i="3"/>
  <c r="AG323" i="3"/>
  <c r="AH318" i="3"/>
  <c r="AG318" i="3"/>
  <c r="AH317" i="3"/>
  <c r="AG317" i="3"/>
  <c r="AI317" i="3" s="1"/>
  <c r="AH316" i="3"/>
  <c r="AG316" i="3"/>
  <c r="AH313" i="3"/>
  <c r="AG313" i="3"/>
  <c r="AH312" i="3"/>
  <c r="AG312" i="3"/>
  <c r="AH311" i="3"/>
  <c r="AG311" i="3"/>
  <c r="AG314" i="3" s="1"/>
  <c r="AW37" i="3" s="1"/>
  <c r="AH308" i="3"/>
  <c r="AG308" i="3"/>
  <c r="AH307" i="3"/>
  <c r="AG307" i="3"/>
  <c r="AI307" i="3" s="1"/>
  <c r="AH306" i="3"/>
  <c r="AG306" i="3"/>
  <c r="AH301" i="3"/>
  <c r="AG301" i="3"/>
  <c r="AI301" i="3" s="1"/>
  <c r="AH300" i="3"/>
  <c r="AG300" i="3"/>
  <c r="AH299" i="3"/>
  <c r="AG299" i="3"/>
  <c r="AH296" i="3"/>
  <c r="AG296" i="3"/>
  <c r="AH295" i="3"/>
  <c r="AG295" i="3"/>
  <c r="AH294" i="3"/>
  <c r="AG294" i="3"/>
  <c r="AH291" i="3"/>
  <c r="AG291" i="3"/>
  <c r="AI291" i="3" s="1"/>
  <c r="AH290" i="3"/>
  <c r="AG290" i="3"/>
  <c r="AH289" i="3"/>
  <c r="AG289" i="3"/>
  <c r="AG292" i="3" s="1"/>
  <c r="AH284" i="3"/>
  <c r="AG284" i="3"/>
  <c r="AH283" i="3"/>
  <c r="AG283" i="3"/>
  <c r="AI283" i="3" s="1"/>
  <c r="AH282" i="3"/>
  <c r="AG282" i="3"/>
  <c r="AH279" i="3"/>
  <c r="AG279" i="3"/>
  <c r="AH278" i="3"/>
  <c r="AG278" i="3"/>
  <c r="AH277" i="3"/>
  <c r="AG277" i="3"/>
  <c r="AH276" i="3"/>
  <c r="AG276" i="3"/>
  <c r="AH275" i="3"/>
  <c r="AG275" i="3"/>
  <c r="AH272" i="3"/>
  <c r="AG272" i="3"/>
  <c r="AH271" i="3"/>
  <c r="AG271" i="3"/>
  <c r="AH270" i="3"/>
  <c r="AG270" i="3"/>
  <c r="AH267" i="3"/>
  <c r="AG267" i="3"/>
  <c r="AH266" i="3"/>
  <c r="AG266" i="3"/>
  <c r="AH265" i="3"/>
  <c r="AG265" i="3"/>
  <c r="AH259" i="3"/>
  <c r="AG259" i="3"/>
  <c r="AH258" i="3"/>
  <c r="AG258" i="3"/>
  <c r="AH257" i="3"/>
  <c r="AG257" i="3"/>
  <c r="AH254" i="3"/>
  <c r="AG254" i="3"/>
  <c r="AI254" i="3" s="1"/>
  <c r="AH253" i="3"/>
  <c r="AG253" i="3"/>
  <c r="AH252" i="3"/>
  <c r="AG252" i="3"/>
  <c r="AH249" i="3"/>
  <c r="AG249" i="3"/>
  <c r="AH248" i="3"/>
  <c r="AG248" i="3"/>
  <c r="AH247" i="3"/>
  <c r="AG247" i="3"/>
  <c r="AH246" i="3"/>
  <c r="AG246" i="3"/>
  <c r="AH245" i="3"/>
  <c r="AG245" i="3"/>
  <c r="AH242" i="3"/>
  <c r="AG242" i="3"/>
  <c r="AI242" i="3" s="1"/>
  <c r="AH241" i="3"/>
  <c r="AG241" i="3"/>
  <c r="AH240" i="3"/>
  <c r="AG240" i="3"/>
  <c r="AH236" i="3"/>
  <c r="AG236" i="3"/>
  <c r="AH235" i="3"/>
  <c r="AG235" i="3"/>
  <c r="AH234" i="3"/>
  <c r="AG234" i="3"/>
  <c r="AH231" i="3"/>
  <c r="AG231" i="3"/>
  <c r="AH230" i="3"/>
  <c r="AG230" i="3"/>
  <c r="AH229" i="3"/>
  <c r="AG229" i="3"/>
  <c r="AI229" i="3" s="1"/>
  <c r="AH226" i="3"/>
  <c r="AG226" i="3"/>
  <c r="AH225" i="3"/>
  <c r="AG225" i="3"/>
  <c r="AH224" i="3"/>
  <c r="AG224" i="3"/>
  <c r="AH221" i="3"/>
  <c r="AG221" i="3"/>
  <c r="AI221" i="3" s="1"/>
  <c r="AH220" i="3"/>
  <c r="AG220" i="3"/>
  <c r="AH219" i="3"/>
  <c r="AG219" i="3"/>
  <c r="AH215" i="3"/>
  <c r="AG215" i="3"/>
  <c r="AH214" i="3"/>
  <c r="AG214" i="3"/>
  <c r="AH213" i="3"/>
  <c r="AG213" i="3"/>
  <c r="AH210" i="3"/>
  <c r="AG210" i="3"/>
  <c r="AH209" i="3"/>
  <c r="AG209" i="3"/>
  <c r="AH208" i="3"/>
  <c r="AG208" i="3"/>
  <c r="AH207" i="3"/>
  <c r="AG207" i="3"/>
  <c r="AH204" i="3"/>
  <c r="AG204" i="3"/>
  <c r="AH203" i="3"/>
  <c r="AG203" i="3"/>
  <c r="AH202" i="3"/>
  <c r="AG202" i="3"/>
  <c r="AH199" i="3"/>
  <c r="AG199" i="3"/>
  <c r="AH198" i="3"/>
  <c r="AG198" i="3"/>
  <c r="AH197" i="3"/>
  <c r="AG197" i="3"/>
  <c r="AH196" i="3"/>
  <c r="AG196" i="3"/>
  <c r="AH191" i="3"/>
  <c r="AG191" i="3"/>
  <c r="AH190" i="3"/>
  <c r="AG190" i="3"/>
  <c r="AI190" i="3" s="1"/>
  <c r="AH189" i="3"/>
  <c r="AG189" i="3"/>
  <c r="AH186" i="3"/>
  <c r="AG186" i="3"/>
  <c r="AH185" i="3"/>
  <c r="AG185" i="3"/>
  <c r="AH184" i="3"/>
  <c r="AG184" i="3"/>
  <c r="AH181" i="3"/>
  <c r="AG181" i="3"/>
  <c r="AH180" i="3"/>
  <c r="AG180" i="3"/>
  <c r="AH179" i="3"/>
  <c r="AG179" i="3"/>
  <c r="AH175" i="3"/>
  <c r="AG175" i="3"/>
  <c r="AH174" i="3"/>
  <c r="AG174" i="3"/>
  <c r="AH173" i="3"/>
  <c r="AG173" i="3"/>
  <c r="AH170" i="3"/>
  <c r="AG170" i="3"/>
  <c r="AH169" i="3"/>
  <c r="AG169" i="3"/>
  <c r="AI169" i="3" s="1"/>
  <c r="AH168" i="3"/>
  <c r="AG168" i="3"/>
  <c r="AH167" i="3"/>
  <c r="AG167" i="3"/>
  <c r="AH164" i="3"/>
  <c r="AG164" i="3"/>
  <c r="AH163" i="3"/>
  <c r="AG163" i="3"/>
  <c r="AH162" i="3"/>
  <c r="AG162" i="3"/>
  <c r="AH161" i="3"/>
  <c r="AG161" i="3"/>
  <c r="AH158" i="3"/>
  <c r="AG158" i="3"/>
  <c r="AH157" i="3"/>
  <c r="AG157" i="3"/>
  <c r="AH156" i="3"/>
  <c r="AG156" i="3"/>
  <c r="AH152" i="3"/>
  <c r="AG152" i="3"/>
  <c r="AH151" i="3"/>
  <c r="AG151" i="3"/>
  <c r="AH150" i="3"/>
  <c r="AG150" i="3"/>
  <c r="AH147" i="3"/>
  <c r="AG147" i="3"/>
  <c r="AH146" i="3"/>
  <c r="AG146" i="3"/>
  <c r="AH145" i="3"/>
  <c r="AG145" i="3"/>
  <c r="AH142" i="3"/>
  <c r="AG142" i="3"/>
  <c r="AH141" i="3"/>
  <c r="AG141" i="3"/>
  <c r="AH140" i="3"/>
  <c r="AG140" i="3"/>
  <c r="AH139" i="3"/>
  <c r="AG139" i="3"/>
  <c r="AH136" i="3"/>
  <c r="AG136" i="3"/>
  <c r="AH135" i="3"/>
  <c r="AG135" i="3"/>
  <c r="AH134" i="3"/>
  <c r="AG134" i="3"/>
  <c r="AH129" i="3"/>
  <c r="AG129" i="3"/>
  <c r="AH128" i="3"/>
  <c r="AG128" i="3"/>
  <c r="AH127" i="3"/>
  <c r="AG127" i="3"/>
  <c r="AH124" i="3"/>
  <c r="AG124" i="3"/>
  <c r="AH123" i="3"/>
  <c r="AG123" i="3"/>
  <c r="AH122" i="3"/>
  <c r="AG122" i="3"/>
  <c r="AH121" i="3"/>
  <c r="AG121" i="3"/>
  <c r="AH118" i="3"/>
  <c r="AG118" i="3"/>
  <c r="AH117" i="3"/>
  <c r="AG117" i="3"/>
  <c r="AH116" i="3"/>
  <c r="AG116" i="3"/>
  <c r="AH113" i="3"/>
  <c r="AG113" i="3"/>
  <c r="AH112" i="3"/>
  <c r="AG112" i="3"/>
  <c r="AH111" i="3"/>
  <c r="AG111" i="3"/>
  <c r="AH110" i="3"/>
  <c r="AG110" i="3"/>
  <c r="AI110" i="3" s="1"/>
  <c r="AH106" i="3"/>
  <c r="AG106" i="3"/>
  <c r="AH105" i="3"/>
  <c r="AG105" i="3"/>
  <c r="AH104" i="3"/>
  <c r="AG104" i="3"/>
  <c r="AH101" i="3"/>
  <c r="AG101" i="3"/>
  <c r="AI101" i="3" s="1"/>
  <c r="AH100" i="3"/>
  <c r="AG100" i="3"/>
  <c r="AH99" i="3"/>
  <c r="AG99" i="3"/>
  <c r="AH98" i="3"/>
  <c r="AG98" i="3"/>
  <c r="AH95" i="3"/>
  <c r="AG95" i="3"/>
  <c r="AI95" i="3" s="1"/>
  <c r="AH94" i="3"/>
  <c r="AG94" i="3"/>
  <c r="AH93" i="3"/>
  <c r="AG93" i="3"/>
  <c r="AH90" i="3"/>
  <c r="AG90" i="3"/>
  <c r="AH89" i="3"/>
  <c r="AG89" i="3"/>
  <c r="AI89" i="3" s="1"/>
  <c r="AH88" i="3"/>
  <c r="AG88" i="3"/>
  <c r="AH87" i="3"/>
  <c r="AG87" i="3"/>
  <c r="AH84" i="3"/>
  <c r="AG84" i="3"/>
  <c r="AH83" i="3"/>
  <c r="AG83" i="3"/>
  <c r="AH82" i="3"/>
  <c r="AG82" i="3"/>
  <c r="AH79" i="3"/>
  <c r="AG79" i="3"/>
  <c r="AH78" i="3"/>
  <c r="AG78" i="3"/>
  <c r="AH77" i="3"/>
  <c r="AG77" i="3"/>
  <c r="AH73" i="3"/>
  <c r="AG73" i="3"/>
  <c r="AH72" i="3"/>
  <c r="AG72" i="3"/>
  <c r="AH71" i="3"/>
  <c r="AG71" i="3"/>
  <c r="AH68" i="3"/>
  <c r="AG68" i="3"/>
  <c r="AI68" i="3" s="1"/>
  <c r="AH67" i="3"/>
  <c r="AG67" i="3"/>
  <c r="AI67" i="3" s="1"/>
  <c r="AH66" i="3"/>
  <c r="AG66" i="3"/>
  <c r="AH63" i="3"/>
  <c r="AG63" i="3"/>
  <c r="AH62" i="3"/>
  <c r="AG62" i="3"/>
  <c r="AH61" i="3"/>
  <c r="AG61" i="3"/>
  <c r="AI61" i="3" s="1"/>
  <c r="AH58" i="3"/>
  <c r="AG58" i="3"/>
  <c r="AH57" i="3"/>
  <c r="AG57" i="3"/>
  <c r="AH56" i="3"/>
  <c r="AG56" i="3"/>
  <c r="AH53" i="3"/>
  <c r="AG53" i="3"/>
  <c r="AH52" i="3"/>
  <c r="AG52" i="3"/>
  <c r="AH51" i="3"/>
  <c r="AG51" i="3"/>
  <c r="AT48" i="3"/>
  <c r="D40" i="3"/>
  <c r="E40" i="3" s="1"/>
  <c r="D34" i="3"/>
  <c r="E34" i="3" s="1"/>
  <c r="F34" i="3" s="1"/>
  <c r="G34" i="3" s="1"/>
  <c r="H34" i="3" s="1"/>
  <c r="I34" i="3" s="1"/>
  <c r="J34" i="3" s="1"/>
  <c r="K34" i="3" s="1"/>
  <c r="L34" i="3" s="1"/>
  <c r="M34" i="3" s="1"/>
  <c r="N34" i="3" s="1"/>
  <c r="O34" i="3" s="1"/>
  <c r="P34" i="3" s="1"/>
  <c r="Q34" i="3" s="1"/>
  <c r="R34" i="3" s="1"/>
  <c r="S34" i="3" s="1"/>
  <c r="T34" i="3" s="1"/>
  <c r="U34" i="3" s="1"/>
  <c r="V34" i="3" s="1"/>
  <c r="W34" i="3" s="1"/>
  <c r="X34" i="3" s="1"/>
  <c r="Y34" i="3" s="1"/>
  <c r="Z34" i="3" s="1"/>
  <c r="AA34" i="3" s="1"/>
  <c r="AB34" i="3" s="1"/>
  <c r="AC34" i="3" s="1"/>
  <c r="AD34" i="3" s="1"/>
  <c r="AE34" i="3" s="1"/>
  <c r="AF34" i="3" s="1"/>
  <c r="AG34" i="3" s="1"/>
  <c r="AH34" i="3" s="1"/>
  <c r="AI34" i="3" s="1"/>
  <c r="AJ34" i="3" s="1"/>
  <c r="AK34" i="3" s="1"/>
  <c r="AL34" i="3" s="1"/>
  <c r="AM34" i="3" s="1"/>
  <c r="AN34" i="3" s="1"/>
  <c r="AO34" i="3" s="1"/>
  <c r="AP34" i="3" s="1"/>
  <c r="AQ34" i="3" s="1"/>
  <c r="AR34" i="3" s="1"/>
  <c r="AS34" i="3" s="1"/>
  <c r="AT34" i="3" s="1"/>
  <c r="AU34" i="3" s="1"/>
  <c r="AV34" i="3" s="1"/>
  <c r="AW34" i="3" s="1"/>
  <c r="AX34" i="3" s="1"/>
  <c r="AY34" i="3" s="1"/>
  <c r="AZ34" i="3" s="1"/>
  <c r="BA34" i="3" s="1"/>
  <c r="BB34" i="3" s="1"/>
  <c r="BC34" i="3" s="1"/>
  <c r="BD34" i="3" s="1"/>
  <c r="BE34" i="3" s="1"/>
  <c r="BF34" i="3" s="1"/>
  <c r="BG34" i="3" s="1"/>
  <c r="BH34" i="3" s="1"/>
  <c r="BI34" i="3" s="1"/>
  <c r="BJ34" i="3" s="1"/>
  <c r="BK34" i="3" s="1"/>
  <c r="BL34" i="3" s="1"/>
  <c r="BM34" i="3" s="1"/>
  <c r="BN34" i="3" s="1"/>
  <c r="BO34" i="3" s="1"/>
  <c r="BP34" i="3" s="1"/>
  <c r="BQ34" i="3" s="1"/>
  <c r="BR34" i="3" s="1"/>
  <c r="BS34" i="3" s="1"/>
  <c r="BT34" i="3" s="1"/>
  <c r="BU34" i="3" s="1"/>
  <c r="BV34" i="3" s="1"/>
  <c r="AI152" i="3" l="1"/>
  <c r="AI173" i="3"/>
  <c r="AI208" i="3"/>
  <c r="AI214" i="3"/>
  <c r="AI248" i="3"/>
  <c r="AI271" i="3"/>
  <c r="AI277" i="3"/>
  <c r="AI313" i="3"/>
  <c r="AI441" i="3"/>
  <c r="AG394" i="3"/>
  <c r="BK37" i="3" s="1"/>
  <c r="AI446" i="3"/>
  <c r="AG453" i="3"/>
  <c r="BV37" i="3" s="1"/>
  <c r="AI452" i="3"/>
  <c r="AH222" i="3"/>
  <c r="AG36" i="3" s="1"/>
  <c r="AH336" i="3"/>
  <c r="BA36" i="3" s="1"/>
  <c r="BA38" i="3" s="1"/>
  <c r="AH361" i="3"/>
  <c r="BE36" i="3" s="1"/>
  <c r="AH366" i="3"/>
  <c r="BF36" i="3" s="1"/>
  <c r="AI51" i="3"/>
  <c r="AI57" i="3"/>
  <c r="AI63" i="3"/>
  <c r="AI71" i="3"/>
  <c r="AI78" i="3"/>
  <c r="AI84" i="3"/>
  <c r="AI170" i="3"/>
  <c r="AI185" i="3"/>
  <c r="AI241" i="3"/>
  <c r="AI276" i="3"/>
  <c r="AI312" i="3"/>
  <c r="AI334" i="3"/>
  <c r="AI359" i="3"/>
  <c r="AI393" i="3"/>
  <c r="AI409" i="3"/>
  <c r="AI445" i="3"/>
  <c r="AI79" i="3"/>
  <c r="AI402" i="3"/>
  <c r="AH260" i="3"/>
  <c r="AN36" i="3" s="1"/>
  <c r="AH453" i="3"/>
  <c r="BV36" i="3" s="1"/>
  <c r="AI451" i="3"/>
  <c r="AH69" i="3"/>
  <c r="F36" i="3" s="1"/>
  <c r="AI66" i="3"/>
  <c r="AI329" i="3"/>
  <c r="AI113" i="3"/>
  <c r="AI147" i="3"/>
  <c r="AI181" i="3"/>
  <c r="AI230" i="3"/>
  <c r="AI245" i="3"/>
  <c r="AI300" i="3"/>
  <c r="AI435" i="3"/>
  <c r="AG309" i="3"/>
  <c r="AG331" i="3"/>
  <c r="AZ37" i="3" s="1"/>
  <c r="AI220" i="3"/>
  <c r="AI306" i="3"/>
  <c r="AI436" i="3"/>
  <c r="AI56" i="3"/>
  <c r="AI397" i="3"/>
  <c r="AI128" i="3"/>
  <c r="AI142" i="3"/>
  <c r="AI157" i="3"/>
  <c r="AI163" i="3"/>
  <c r="AI210" i="3"/>
  <c r="AI231" i="3"/>
  <c r="AH250" i="3"/>
  <c r="AL36" i="3" s="1"/>
  <c r="AI279" i="3"/>
  <c r="AH371" i="3"/>
  <c r="BG36" i="3" s="1"/>
  <c r="AG182" i="3"/>
  <c r="Z37" i="3" s="1"/>
  <c r="AI296" i="3"/>
  <c r="AI365" i="3"/>
  <c r="AH107" i="3"/>
  <c r="M36" i="3" s="1"/>
  <c r="AH237" i="3"/>
  <c r="AJ36" i="3" s="1"/>
  <c r="AH331" i="3"/>
  <c r="AZ36" i="3" s="1"/>
  <c r="AH353" i="3"/>
  <c r="BD36" i="3" s="1"/>
  <c r="AH377" i="3"/>
  <c r="AI415" i="3"/>
  <c r="AG200" i="3"/>
  <c r="AC37" i="3" s="1"/>
  <c r="AG302" i="3"/>
  <c r="AU37" i="3" s="1"/>
  <c r="AH448" i="3"/>
  <c r="BU36" i="3" s="1"/>
  <c r="AH96" i="3"/>
  <c r="K36" i="3" s="1"/>
  <c r="AH137" i="3"/>
  <c r="R36" i="3" s="1"/>
  <c r="AH176" i="3"/>
  <c r="Y36" i="3" s="1"/>
  <c r="AH302" i="3"/>
  <c r="AU36" i="3" s="1"/>
  <c r="AI88" i="3"/>
  <c r="AI94" i="3"/>
  <c r="AI100" i="3"/>
  <c r="AI106" i="3"/>
  <c r="AI168" i="3"/>
  <c r="AI174" i="3"/>
  <c r="AI197" i="3"/>
  <c r="AI203" i="3"/>
  <c r="AI209" i="3"/>
  <c r="AI236" i="3"/>
  <c r="AI308" i="3"/>
  <c r="AI316" i="3"/>
  <c r="AI324" i="3"/>
  <c r="AI346" i="3"/>
  <c r="AI363" i="3"/>
  <c r="AI369" i="3"/>
  <c r="AI105" i="3"/>
  <c r="AI112" i="3"/>
  <c r="AI124" i="3"/>
  <c r="AI134" i="3"/>
  <c r="AI161" i="3"/>
  <c r="AI226" i="3"/>
  <c r="AI258" i="3"/>
  <c r="AI267" i="3"/>
  <c r="AI275" i="3"/>
  <c r="AI425" i="3"/>
  <c r="AI431" i="3"/>
  <c r="AH91" i="3"/>
  <c r="J36" i="3" s="1"/>
  <c r="AI186" i="3"/>
  <c r="AI295" i="3"/>
  <c r="AI342" i="3"/>
  <c r="AI386" i="3"/>
  <c r="AH205" i="3"/>
  <c r="AD36" i="3" s="1"/>
  <c r="AI290" i="3"/>
  <c r="AG326" i="3"/>
  <c r="AG321" i="3" s="1"/>
  <c r="AI235" i="3"/>
  <c r="AG268" i="3"/>
  <c r="AO37" i="3" s="1"/>
  <c r="AH326" i="3"/>
  <c r="AY36" i="3" s="1"/>
  <c r="AI381" i="3"/>
  <c r="AI429" i="3"/>
  <c r="AH54" i="3"/>
  <c r="AG343" i="3"/>
  <c r="BB37" i="3" s="1"/>
  <c r="AI52" i="3"/>
  <c r="AI90" i="3"/>
  <c r="AI98" i="3"/>
  <c r="AI104" i="3"/>
  <c r="AI111" i="3"/>
  <c r="AI117" i="3"/>
  <c r="AI129" i="3"/>
  <c r="AI139" i="3"/>
  <c r="AI151" i="3"/>
  <c r="AI158" i="3"/>
  <c r="AI204" i="3"/>
  <c r="AI266" i="3"/>
  <c r="AI272" i="3"/>
  <c r="AI284" i="3"/>
  <c r="AI396" i="3"/>
  <c r="AI62" i="3"/>
  <c r="AI73" i="3"/>
  <c r="AI87" i="3"/>
  <c r="AI123" i="3"/>
  <c r="AI136" i="3"/>
  <c r="AI141" i="3"/>
  <c r="AI198" i="3"/>
  <c r="AG250" i="3"/>
  <c r="AL37" i="3" s="1"/>
  <c r="AI249" i="3"/>
  <c r="AG260" i="3"/>
  <c r="AI265" i="3"/>
  <c r="AG319" i="3"/>
  <c r="AX37" i="3" s="1"/>
  <c r="AI351" i="3"/>
  <c r="AI376" i="3"/>
  <c r="AH388" i="3"/>
  <c r="BJ36" i="3" s="1"/>
  <c r="AG399" i="3"/>
  <c r="BL37" i="3" s="1"/>
  <c r="AI414" i="3"/>
  <c r="AH74" i="3"/>
  <c r="G36" i="3" s="1"/>
  <c r="AH85" i="3"/>
  <c r="I36" i="3" s="1"/>
  <c r="AI118" i="3"/>
  <c r="AI162" i="3"/>
  <c r="AI191" i="3"/>
  <c r="AI215" i="3"/>
  <c r="AH232" i="3"/>
  <c r="AI36" i="3" s="1"/>
  <c r="AI246" i="3"/>
  <c r="AH255" i="3"/>
  <c r="AM36" i="3" s="1"/>
  <c r="AH292" i="3"/>
  <c r="AI292" i="3" s="1"/>
  <c r="AH297" i="3"/>
  <c r="AT36" i="3" s="1"/>
  <c r="AI420" i="3"/>
  <c r="AH399" i="3"/>
  <c r="BL36" i="3" s="1"/>
  <c r="AI53" i="3"/>
  <c r="AH64" i="3"/>
  <c r="E36" i="3" s="1"/>
  <c r="AH80" i="3"/>
  <c r="H36" i="3" s="1"/>
  <c r="AI83" i="3"/>
  <c r="AI121" i="3"/>
  <c r="AI219" i="3"/>
  <c r="AH227" i="3"/>
  <c r="AH36" i="3" s="1"/>
  <c r="AI247" i="3"/>
  <c r="AI253" i="3"/>
  <c r="AH285" i="3"/>
  <c r="AR36" i="3" s="1"/>
  <c r="AI323" i="3"/>
  <c r="AI328" i="3"/>
  <c r="AI333" i="3"/>
  <c r="AI341" i="3"/>
  <c r="AI352" i="3"/>
  <c r="AI380" i="3"/>
  <c r="AH319" i="3"/>
  <c r="AX36" i="3" s="1"/>
  <c r="AV37" i="3"/>
  <c r="AH59" i="3"/>
  <c r="D36" i="3" s="1"/>
  <c r="AH200" i="3"/>
  <c r="AC36" i="3" s="1"/>
  <c r="AC38" i="3" s="1"/>
  <c r="AG205" i="3"/>
  <c r="AD37" i="3" s="1"/>
  <c r="AG211" i="3"/>
  <c r="AE37" i="3" s="1"/>
  <c r="AI99" i="3"/>
  <c r="AH130" i="3"/>
  <c r="Q36" i="3" s="1"/>
  <c r="AG192" i="3"/>
  <c r="AB37" i="3" s="1"/>
  <c r="AI225" i="3"/>
  <c r="AI259" i="3"/>
  <c r="AI410" i="3"/>
  <c r="AI430" i="3"/>
  <c r="AI442" i="3"/>
  <c r="AG448" i="3"/>
  <c r="AG54" i="3"/>
  <c r="C37" i="3" s="1"/>
  <c r="AG59" i="3"/>
  <c r="D37" i="3" s="1"/>
  <c r="D43" i="3" s="1"/>
  <c r="AI72" i="3"/>
  <c r="AI135" i="3"/>
  <c r="AI140" i="3"/>
  <c r="AI146" i="3"/>
  <c r="AI164" i="3"/>
  <c r="AI175" i="3"/>
  <c r="AI202" i="3"/>
  <c r="AI207" i="3"/>
  <c r="AG280" i="3"/>
  <c r="AQ37" i="3" s="1"/>
  <c r="AI278" i="3"/>
  <c r="AI318" i="3"/>
  <c r="AI325" i="3"/>
  <c r="AI335" i="3"/>
  <c r="AI398" i="3"/>
  <c r="AG171" i="3"/>
  <c r="AH443" i="3"/>
  <c r="AI440" i="3"/>
  <c r="F40" i="3"/>
  <c r="AH171" i="3"/>
  <c r="X36" i="3" s="1"/>
  <c r="AI167" i="3"/>
  <c r="BH36" i="3"/>
  <c r="AI127" i="3"/>
  <c r="AG130" i="3"/>
  <c r="AS37" i="3"/>
  <c r="AI122" i="3"/>
  <c r="AG125" i="3"/>
  <c r="AI364" i="3"/>
  <c r="AG366" i="3"/>
  <c r="AG91" i="3"/>
  <c r="AI403" i="3"/>
  <c r="AG404" i="3"/>
  <c r="AI93" i="3"/>
  <c r="AG96" i="3"/>
  <c r="AH211" i="3"/>
  <c r="AE36" i="3" s="1"/>
  <c r="AG222" i="3"/>
  <c r="AG232" i="3"/>
  <c r="AI252" i="3"/>
  <c r="AG255" i="3"/>
  <c r="AI282" i="3"/>
  <c r="AG285" i="3"/>
  <c r="AI289" i="3"/>
  <c r="AI294" i="3"/>
  <c r="AG297" i="3"/>
  <c r="AI299" i="3"/>
  <c r="AI345" i="3"/>
  <c r="AG348" i="3"/>
  <c r="AG353" i="3"/>
  <c r="AH382" i="3"/>
  <c r="BI36" i="3" s="1"/>
  <c r="AH411" i="3"/>
  <c r="BV38" i="3"/>
  <c r="AG64" i="3"/>
  <c r="AG114" i="3"/>
  <c r="AG137" i="3"/>
  <c r="AG176" i="3"/>
  <c r="AI213" i="3"/>
  <c r="AG216" i="3"/>
  <c r="AI224" i="3"/>
  <c r="AG227" i="3"/>
  <c r="AI234" i="3"/>
  <c r="AG237" i="3"/>
  <c r="AH348" i="3"/>
  <c r="BC36" i="3" s="1"/>
  <c r="AI370" i="3"/>
  <c r="AH394" i="3"/>
  <c r="AI391" i="3"/>
  <c r="AG69" i="3"/>
  <c r="AH114" i="3"/>
  <c r="AG143" i="3"/>
  <c r="AI184" i="3"/>
  <c r="AG187" i="3"/>
  <c r="AH216" i="3"/>
  <c r="AF36" i="3" s="1"/>
  <c r="AG243" i="3"/>
  <c r="AH268" i="3"/>
  <c r="AG273" i="3"/>
  <c r="AH309" i="3"/>
  <c r="AH343" i="3"/>
  <c r="AG74" i="3"/>
  <c r="AG102" i="3"/>
  <c r="AH143" i="3"/>
  <c r="AH187" i="3"/>
  <c r="AA36" i="3" s="1"/>
  <c r="AH192" i="3"/>
  <c r="AB36" i="3" s="1"/>
  <c r="AI199" i="3"/>
  <c r="AG361" i="3"/>
  <c r="AH404" i="3"/>
  <c r="BM36" i="3" s="1"/>
  <c r="AI401" i="3"/>
  <c r="AG432" i="3"/>
  <c r="AH102" i="3"/>
  <c r="L36" i="3" s="1"/>
  <c r="AI116" i="3"/>
  <c r="AG119" i="3"/>
  <c r="AI145" i="3"/>
  <c r="AG148" i="3"/>
  <c r="AG153" i="3"/>
  <c r="AI156" i="3"/>
  <c r="AG159" i="3"/>
  <c r="AH182" i="3"/>
  <c r="AH243" i="3"/>
  <c r="AI240" i="3"/>
  <c r="AH273" i="3"/>
  <c r="AP36" i="3" s="1"/>
  <c r="AI270" i="3"/>
  <c r="AH280" i="3"/>
  <c r="AH314" i="3"/>
  <c r="AW36" i="3" s="1"/>
  <c r="AW38" i="3" s="1"/>
  <c r="AI311" i="3"/>
  <c r="AI330" i="3"/>
  <c r="AG371" i="3"/>
  <c r="AG388" i="3"/>
  <c r="AI384" i="3"/>
  <c r="AI413" i="3"/>
  <c r="AG416" i="3"/>
  <c r="AG421" i="3"/>
  <c r="AI424" i="3"/>
  <c r="AG427" i="3"/>
  <c r="AI434" i="3"/>
  <c r="AG437" i="3"/>
  <c r="AI58" i="3"/>
  <c r="AI77" i="3"/>
  <c r="AG80" i="3"/>
  <c r="AG85" i="3"/>
  <c r="AI82" i="3"/>
  <c r="AG107" i="3"/>
  <c r="AH119" i="3"/>
  <c r="O36" i="3" s="1"/>
  <c r="AH125" i="3"/>
  <c r="P36" i="3" s="1"/>
  <c r="AH148" i="3"/>
  <c r="T36" i="3" s="1"/>
  <c r="AH153" i="3"/>
  <c r="U36" i="3" s="1"/>
  <c r="AH159" i="3"/>
  <c r="AH165" i="3"/>
  <c r="W36" i="3" s="1"/>
  <c r="AG165" i="3"/>
  <c r="AI180" i="3"/>
  <c r="AI196" i="3"/>
  <c r="AI374" i="3"/>
  <c r="AG377" i="3"/>
  <c r="AG382" i="3"/>
  <c r="AG411" i="3"/>
  <c r="AH416" i="3"/>
  <c r="BO36" i="3" s="1"/>
  <c r="AH421" i="3"/>
  <c r="BP36" i="3" s="1"/>
  <c r="AH427" i="3"/>
  <c r="AH432" i="3"/>
  <c r="BR36" i="3" s="1"/>
  <c r="AH437" i="3"/>
  <c r="BS36" i="3" s="1"/>
  <c r="AG443" i="3"/>
  <c r="AI453" i="3"/>
  <c r="AI150" i="3"/>
  <c r="AI179" i="3"/>
  <c r="AI189" i="3"/>
  <c r="AI257" i="3"/>
  <c r="AI340" i="3"/>
  <c r="AI350" i="3"/>
  <c r="AI379" i="3"/>
  <c r="AI408" i="3"/>
  <c r="AI418" i="3"/>
  <c r="AI447" i="3"/>
  <c r="AI450" i="3"/>
  <c r="AH356" i="3" l="1"/>
  <c r="AI394" i="3"/>
  <c r="AI336" i="3"/>
  <c r="AI250" i="3"/>
  <c r="AL38" i="3"/>
  <c r="AI331" i="3"/>
  <c r="AH321" i="3"/>
  <c r="AI326" i="3"/>
  <c r="AY37" i="3"/>
  <c r="AH49" i="3"/>
  <c r="AG287" i="3"/>
  <c r="AI200" i="3"/>
  <c r="AG389" i="3"/>
  <c r="C36" i="3"/>
  <c r="AI309" i="3"/>
  <c r="AI205" i="3"/>
  <c r="AI302" i="3"/>
  <c r="D42" i="3"/>
  <c r="AX38" i="3"/>
  <c r="AG49" i="3"/>
  <c r="AE38" i="3"/>
  <c r="AH217" i="3"/>
  <c r="AH75" i="3"/>
  <c r="AB38" i="3"/>
  <c r="AI319" i="3"/>
  <c r="AI399" i="3"/>
  <c r="AH287" i="3"/>
  <c r="AI287" i="3" s="1"/>
  <c r="AS6" i="3" s="1"/>
  <c r="AS4" i="3" s="1"/>
  <c r="AS36" i="3"/>
  <c r="AS38" i="3" s="1"/>
  <c r="AI448" i="3"/>
  <c r="BU37" i="3"/>
  <c r="BU38" i="3" s="1"/>
  <c r="AH372" i="3"/>
  <c r="D38" i="3"/>
  <c r="AI54" i="3"/>
  <c r="AI260" i="3"/>
  <c r="AN37" i="3"/>
  <c r="AN38" i="3" s="1"/>
  <c r="AI59" i="3"/>
  <c r="AG194" i="3"/>
  <c r="BL38" i="3"/>
  <c r="AG304" i="3"/>
  <c r="AI273" i="3"/>
  <c r="AP37" i="3"/>
  <c r="AG263" i="3"/>
  <c r="AI165" i="3"/>
  <c r="W37" i="3"/>
  <c r="AI371" i="3"/>
  <c r="BG37" i="3"/>
  <c r="AK36" i="3"/>
  <c r="AH238" i="3"/>
  <c r="AI74" i="3"/>
  <c r="G37" i="3"/>
  <c r="AI243" i="3"/>
  <c r="AK37" i="3"/>
  <c r="AG238" i="3"/>
  <c r="AI237" i="3"/>
  <c r="AJ37" i="3"/>
  <c r="AG108" i="3"/>
  <c r="N37" i="3"/>
  <c r="AI114" i="3"/>
  <c r="AH406" i="3"/>
  <c r="BN36" i="3"/>
  <c r="AI211" i="3"/>
  <c r="AI125" i="3"/>
  <c r="P37" i="3"/>
  <c r="AI130" i="3"/>
  <c r="Q37" i="3"/>
  <c r="AI437" i="3"/>
  <c r="BS37" i="3"/>
  <c r="AI119" i="3"/>
  <c r="O37" i="3"/>
  <c r="AH263" i="3"/>
  <c r="AO36" i="3"/>
  <c r="AO38" i="3" s="1"/>
  <c r="AI268" i="3"/>
  <c r="AG217" i="3"/>
  <c r="AI222" i="3"/>
  <c r="AG37" i="3"/>
  <c r="AI85" i="3"/>
  <c r="I37" i="3"/>
  <c r="AI427" i="3"/>
  <c r="BQ37" i="3"/>
  <c r="AG422" i="3"/>
  <c r="AH177" i="3"/>
  <c r="AI182" i="3"/>
  <c r="Z36" i="3"/>
  <c r="Z38" i="3" s="1"/>
  <c r="E37" i="3"/>
  <c r="AI64" i="3"/>
  <c r="AI96" i="3"/>
  <c r="K37" i="3"/>
  <c r="AI192" i="3"/>
  <c r="AD38" i="3"/>
  <c r="G40" i="3"/>
  <c r="S36" i="3"/>
  <c r="AH132" i="3"/>
  <c r="AI102" i="3"/>
  <c r="L37" i="3"/>
  <c r="AH154" i="3"/>
  <c r="V36" i="3"/>
  <c r="AA37" i="3"/>
  <c r="AI187" i="3"/>
  <c r="AR37" i="3"/>
  <c r="AI285" i="3"/>
  <c r="BI37" i="3"/>
  <c r="AI382" i="3"/>
  <c r="BP37" i="3"/>
  <c r="AI421" i="3"/>
  <c r="AH338" i="3"/>
  <c r="BB36" i="3"/>
  <c r="BB38" i="3" s="1"/>
  <c r="AI343" i="3"/>
  <c r="AI353" i="3"/>
  <c r="BD37" i="3"/>
  <c r="AH194" i="3"/>
  <c r="AU38" i="3"/>
  <c r="AI321" i="3"/>
  <c r="AY6" i="3" s="1"/>
  <c r="AY4" i="3" s="1"/>
  <c r="F37" i="3"/>
  <c r="AI69" i="3"/>
  <c r="AI232" i="3"/>
  <c r="AI37" i="3"/>
  <c r="C43" i="3"/>
  <c r="C38" i="3"/>
  <c r="C42" i="3"/>
  <c r="AH422" i="3"/>
  <c r="BQ36" i="3"/>
  <c r="AI388" i="3"/>
  <c r="BJ37" i="3"/>
  <c r="AG132" i="3"/>
  <c r="AI137" i="3"/>
  <c r="R37" i="3"/>
  <c r="AG406" i="3"/>
  <c r="AI411" i="3"/>
  <c r="BN37" i="3"/>
  <c r="AG75" i="3"/>
  <c r="AI80" i="3"/>
  <c r="H37" i="3"/>
  <c r="AI159" i="3"/>
  <c r="V37" i="3"/>
  <c r="AG154" i="3"/>
  <c r="BK36" i="3"/>
  <c r="BK38" i="3" s="1"/>
  <c r="AH389" i="3"/>
  <c r="AY38" i="3"/>
  <c r="AI443" i="3"/>
  <c r="AG438" i="3"/>
  <c r="BT37" i="3"/>
  <c r="AG372" i="3"/>
  <c r="AI377" i="3"/>
  <c r="BH37" i="3"/>
  <c r="AI416" i="3"/>
  <c r="BO37" i="3"/>
  <c r="AQ36" i="3"/>
  <c r="AQ38" i="3" s="1"/>
  <c r="AI280" i="3"/>
  <c r="U37" i="3"/>
  <c r="AI153" i="3"/>
  <c r="AI432" i="3"/>
  <c r="BR37" i="3"/>
  <c r="AI314" i="3"/>
  <c r="AI143" i="3"/>
  <c r="S37" i="3"/>
  <c r="AI216" i="3"/>
  <c r="AF37" i="3"/>
  <c r="BC37" i="3"/>
  <c r="AI348" i="3"/>
  <c r="AM37" i="3"/>
  <c r="AI255" i="3"/>
  <c r="AI91" i="3"/>
  <c r="J37" i="3"/>
  <c r="AI171" i="3"/>
  <c r="X37" i="3"/>
  <c r="AI176" i="3"/>
  <c r="Y37" i="3"/>
  <c r="AI107" i="3"/>
  <c r="M37" i="3"/>
  <c r="AI361" i="3"/>
  <c r="AG356" i="3"/>
  <c r="BE37" i="3"/>
  <c r="AI297" i="3"/>
  <c r="AT37" i="3"/>
  <c r="AI227" i="3"/>
  <c r="AH37" i="3"/>
  <c r="AZ38" i="3"/>
  <c r="AI148" i="3"/>
  <c r="T37" i="3"/>
  <c r="AG177" i="3"/>
  <c r="AH304" i="3"/>
  <c r="AV36" i="3"/>
  <c r="AV38" i="3" s="1"/>
  <c r="N36" i="3"/>
  <c r="AH108" i="3"/>
  <c r="AG338" i="3"/>
  <c r="AI404" i="3"/>
  <c r="BM37" i="3"/>
  <c r="AI366" i="3"/>
  <c r="BF37" i="3"/>
  <c r="AH438" i="3"/>
  <c r="BT36" i="3"/>
  <c r="AI49" i="3" l="1"/>
  <c r="C6" i="3" s="1"/>
  <c r="AI389" i="3"/>
  <c r="BK6" i="3" s="1"/>
  <c r="AI372" i="3"/>
  <c r="BH6" i="3" s="1"/>
  <c r="AI75" i="3"/>
  <c r="H6" i="3" s="1"/>
  <c r="AH48" i="3"/>
  <c r="AI217" i="3"/>
  <c r="AG6" i="3" s="1"/>
  <c r="AH193" i="3"/>
  <c r="AI438" i="3"/>
  <c r="BT6" i="3" s="1"/>
  <c r="AI338" i="3"/>
  <c r="BB6" i="3" s="1"/>
  <c r="BB4" i="3" s="1"/>
  <c r="AH355" i="3"/>
  <c r="AI238" i="3"/>
  <c r="AK6" i="3" s="1"/>
  <c r="AH405" i="3"/>
  <c r="AI422" i="3"/>
  <c r="BQ6" i="3" s="1"/>
  <c r="AI304" i="3"/>
  <c r="AV6" i="3" s="1"/>
  <c r="AV4" i="3" s="1"/>
  <c r="BE38" i="3"/>
  <c r="J38" i="3"/>
  <c r="S38" i="3"/>
  <c r="H38" i="3"/>
  <c r="AI132" i="3"/>
  <c r="R6" i="3" s="1"/>
  <c r="AG131" i="3"/>
  <c r="AI38" i="3"/>
  <c r="BD38" i="3"/>
  <c r="BI38" i="3"/>
  <c r="L38" i="3"/>
  <c r="G43" i="3"/>
  <c r="G38" i="3"/>
  <c r="BT38" i="3"/>
  <c r="BP38" i="3"/>
  <c r="AK38" i="3"/>
  <c r="K38" i="3"/>
  <c r="BQ38" i="3"/>
  <c r="P38" i="3"/>
  <c r="N38" i="3"/>
  <c r="AI263" i="3"/>
  <c r="AO6" i="3" s="1"/>
  <c r="AO4" i="3" s="1"/>
  <c r="AG261" i="3"/>
  <c r="U38" i="3"/>
  <c r="R38" i="3"/>
  <c r="W38" i="3"/>
  <c r="AI356" i="3"/>
  <c r="BE6" i="3" s="1"/>
  <c r="AG355" i="3"/>
  <c r="Q38" i="3"/>
  <c r="BJ38" i="3"/>
  <c r="BF38" i="3"/>
  <c r="AH38" i="3"/>
  <c r="AH131" i="3"/>
  <c r="AH261" i="3"/>
  <c r="AI108" i="3"/>
  <c r="N6" i="3" s="1"/>
  <c r="AP38" i="3"/>
  <c r="V38" i="3"/>
  <c r="BO38" i="3"/>
  <c r="AI177" i="3"/>
  <c r="Z6" i="3" s="1"/>
  <c r="AM38" i="3"/>
  <c r="BR38" i="3"/>
  <c r="BH38" i="3"/>
  <c r="BN38" i="3"/>
  <c r="F43" i="3"/>
  <c r="F38" i="3"/>
  <c r="AR38" i="3"/>
  <c r="I38" i="3"/>
  <c r="O38" i="3"/>
  <c r="AG193" i="3"/>
  <c r="AJ38" i="3"/>
  <c r="X38" i="3"/>
  <c r="M38" i="3"/>
  <c r="BM38" i="3"/>
  <c r="T38" i="3"/>
  <c r="AT38" i="3"/>
  <c r="Y38" i="3"/>
  <c r="F42" i="3"/>
  <c r="E43" i="3"/>
  <c r="E38" i="3"/>
  <c r="E42" i="3"/>
  <c r="AI194" i="3"/>
  <c r="AC6" i="3" s="1"/>
  <c r="BG38" i="3"/>
  <c r="AF38" i="3"/>
  <c r="BC38" i="3"/>
  <c r="AI154" i="3"/>
  <c r="V6" i="3" s="1"/>
  <c r="AG405" i="3"/>
  <c r="AI406" i="3"/>
  <c r="BN6" i="3" s="1"/>
  <c r="AA38" i="3"/>
  <c r="G42" i="3"/>
  <c r="H40" i="3"/>
  <c r="H43" i="3" s="1"/>
  <c r="AG38" i="3"/>
  <c r="BS38" i="3"/>
  <c r="AG48" i="3"/>
  <c r="AI193" i="3" l="1"/>
  <c r="AC4" i="3" s="1"/>
  <c r="AH47" i="3"/>
  <c r="AH354" i="3"/>
  <c r="AI405" i="3"/>
  <c r="BN4" i="3" s="1"/>
  <c r="AI48" i="3"/>
  <c r="C4" i="3" s="1"/>
  <c r="AG47" i="3"/>
  <c r="AI355" i="3"/>
  <c r="BE4" i="3" s="1"/>
  <c r="AG354" i="3"/>
  <c r="AI261" i="3"/>
  <c r="AO2" i="3" s="1"/>
  <c r="AI131" i="3"/>
  <c r="R4" i="3" s="1"/>
  <c r="H42" i="3"/>
  <c r="I40" i="3"/>
  <c r="AI47" i="3" l="1"/>
  <c r="C2" i="3" s="1"/>
  <c r="AI354" i="3"/>
  <c r="BE2" i="3" s="1"/>
  <c r="J40" i="3"/>
  <c r="I42" i="3"/>
  <c r="I43" i="3"/>
  <c r="K40" i="3" l="1"/>
  <c r="J42" i="3"/>
  <c r="J43" i="3"/>
  <c r="L40" i="3" l="1"/>
  <c r="K42" i="3"/>
  <c r="K43" i="3"/>
  <c r="M40" i="3" l="1"/>
  <c r="L42" i="3"/>
  <c r="L43" i="3"/>
  <c r="N40" i="3" l="1"/>
  <c r="M42" i="3"/>
  <c r="M43" i="3"/>
  <c r="O40" i="3" l="1"/>
  <c r="N42" i="3"/>
  <c r="N43" i="3"/>
  <c r="O42" i="3" l="1"/>
  <c r="P40" i="3"/>
  <c r="O43" i="3"/>
  <c r="Q40" i="3" l="1"/>
  <c r="P42" i="3"/>
  <c r="P43" i="3"/>
  <c r="R40" i="3" l="1"/>
  <c r="Q42" i="3"/>
  <c r="Q43" i="3"/>
  <c r="S40" i="3" l="1"/>
  <c r="R42" i="3"/>
  <c r="R43" i="3"/>
  <c r="T40" i="3" l="1"/>
  <c r="S42" i="3"/>
  <c r="S43" i="3"/>
  <c r="U40" i="3" l="1"/>
  <c r="T42" i="3"/>
  <c r="T43" i="3"/>
  <c r="V40" i="3" l="1"/>
  <c r="U42" i="3"/>
  <c r="U43" i="3"/>
  <c r="W40" i="3" l="1"/>
  <c r="V42" i="3"/>
  <c r="V43" i="3"/>
  <c r="W42" i="3" l="1"/>
  <c r="X40" i="3"/>
  <c r="W43" i="3"/>
  <c r="Y40" i="3" l="1"/>
  <c r="X42" i="3"/>
  <c r="X43" i="3"/>
  <c r="Z40" i="3" l="1"/>
  <c r="Y42" i="3"/>
  <c r="Y43" i="3"/>
  <c r="AA40" i="3" l="1"/>
  <c r="Z42" i="3"/>
  <c r="Z43" i="3"/>
  <c r="AB40" i="3" l="1"/>
  <c r="AA42" i="3"/>
  <c r="AA43" i="3"/>
  <c r="AC40" i="3" l="1"/>
  <c r="AB42" i="3"/>
  <c r="AB43" i="3"/>
  <c r="AD40" i="3" l="1"/>
  <c r="AC42" i="3"/>
  <c r="AC43" i="3"/>
  <c r="AE40" i="3" l="1"/>
  <c r="AD42" i="3"/>
  <c r="AD43" i="3"/>
  <c r="AE42" i="3" l="1"/>
  <c r="AF40" i="3"/>
  <c r="AE43" i="3"/>
  <c r="AF42" i="3" l="1"/>
  <c r="AG40" i="3"/>
  <c r="AF43" i="3"/>
  <c r="AH40" i="3" l="1"/>
  <c r="AG42" i="3"/>
  <c r="AG43" i="3"/>
  <c r="AH42" i="3" l="1"/>
  <c r="AI40" i="3"/>
  <c r="AH43" i="3"/>
  <c r="AJ40" i="3" l="1"/>
  <c r="AI42" i="3"/>
  <c r="AI43" i="3"/>
  <c r="AK40" i="3" l="1"/>
  <c r="AJ42" i="3"/>
  <c r="AJ43" i="3"/>
  <c r="AL40" i="3" l="1"/>
  <c r="AK42" i="3"/>
  <c r="AK43" i="3"/>
  <c r="AM40" i="3" l="1"/>
  <c r="AL42" i="3"/>
  <c r="AL43" i="3"/>
  <c r="AM42" i="3" l="1"/>
  <c r="AN40" i="3"/>
  <c r="AM43" i="3"/>
  <c r="AN42" i="3" l="1"/>
  <c r="AO40" i="3"/>
  <c r="AN43" i="3"/>
  <c r="AP40" i="3" l="1"/>
  <c r="AO42" i="3"/>
  <c r="AO43" i="3"/>
  <c r="AP42" i="3" l="1"/>
  <c r="AQ40" i="3"/>
  <c r="AP43" i="3"/>
  <c r="AR40" i="3" l="1"/>
  <c r="AQ42" i="3"/>
  <c r="AQ43" i="3"/>
  <c r="AS40" i="3" l="1"/>
  <c r="AR42" i="3"/>
  <c r="AR43" i="3"/>
  <c r="AS42" i="3" l="1"/>
  <c r="AT40" i="3"/>
  <c r="AS43" i="3"/>
  <c r="AT42" i="3" l="1"/>
  <c r="AU40" i="3"/>
  <c r="AT43" i="3"/>
  <c r="AU42" i="3" l="1"/>
  <c r="AV40" i="3"/>
  <c r="AU43" i="3"/>
  <c r="AV42" i="3" l="1"/>
  <c r="AW40" i="3"/>
  <c r="AV43" i="3"/>
  <c r="AW42" i="3" l="1"/>
  <c r="AX40" i="3"/>
  <c r="AW43" i="3"/>
  <c r="AX42" i="3" l="1"/>
  <c r="AY40" i="3"/>
  <c r="AX43" i="3"/>
  <c r="AY42" i="3" l="1"/>
  <c r="AZ40" i="3"/>
  <c r="AY43" i="3"/>
  <c r="AZ42" i="3" l="1"/>
  <c r="BA40" i="3"/>
  <c r="AZ43" i="3"/>
  <c r="BA42" i="3" l="1"/>
  <c r="BB40" i="3"/>
  <c r="BA43" i="3"/>
  <c r="BB42" i="3" l="1"/>
  <c r="BC40" i="3"/>
  <c r="BB43" i="3"/>
  <c r="BD40" i="3" l="1"/>
  <c r="BC42" i="3"/>
  <c r="BC43" i="3"/>
  <c r="BD42" i="3" l="1"/>
  <c r="BE40" i="3"/>
  <c r="BD43" i="3"/>
  <c r="BE42" i="3" l="1"/>
  <c r="BF40" i="3"/>
  <c r="BE43" i="3"/>
  <c r="BF42" i="3" l="1"/>
  <c r="BG40" i="3"/>
  <c r="BF43" i="3"/>
  <c r="BH40" i="3" l="1"/>
  <c r="BG42" i="3"/>
  <c r="BG43" i="3"/>
  <c r="BI40" i="3" l="1"/>
  <c r="BH42" i="3"/>
  <c r="BH43" i="3"/>
  <c r="BI42" i="3" l="1"/>
  <c r="BJ40" i="3"/>
  <c r="BI43" i="3"/>
  <c r="BJ42" i="3" l="1"/>
  <c r="BK40" i="3"/>
  <c r="BJ43" i="3"/>
  <c r="BK42" i="3" l="1"/>
  <c r="BL40" i="3"/>
  <c r="BK43" i="3"/>
  <c r="BL42" i="3" l="1"/>
  <c r="BM40" i="3"/>
  <c r="BL43" i="3"/>
  <c r="BM42" i="3" l="1"/>
  <c r="BN40" i="3"/>
  <c r="BM43" i="3"/>
  <c r="BN42" i="3" l="1"/>
  <c r="BO40" i="3"/>
  <c r="BN43" i="3"/>
  <c r="BP40" i="3" l="1"/>
  <c r="BO42" i="3"/>
  <c r="BO43" i="3"/>
  <c r="BQ40" i="3" l="1"/>
  <c r="BP42" i="3"/>
  <c r="BP43" i="3"/>
  <c r="BQ42" i="3" l="1"/>
  <c r="BR40" i="3"/>
  <c r="BQ43" i="3"/>
  <c r="BR42" i="3" l="1"/>
  <c r="BS40" i="3"/>
  <c r="BR43" i="3"/>
  <c r="BS42" i="3" l="1"/>
  <c r="BT40" i="3"/>
  <c r="BS43" i="3"/>
  <c r="BT42" i="3" l="1"/>
  <c r="BU40" i="3"/>
  <c r="BT43" i="3"/>
  <c r="BU42" i="3" l="1"/>
  <c r="BV40" i="3"/>
  <c r="BU43" i="3"/>
  <c r="BV42" i="3" l="1"/>
  <c r="BV43" i="3"/>
</calcChain>
</file>

<file path=xl/sharedStrings.xml><?xml version="1.0" encoding="utf-8"?>
<sst xmlns="http://schemas.openxmlformats.org/spreadsheetml/2006/main" count="962" uniqueCount="543">
  <si>
    <t>Introduction</t>
  </si>
  <si>
    <r>
      <rPr>
        <sz val="10"/>
        <color theme="1"/>
        <rFont val="Arial"/>
      </rPr>
      <t xml:space="preserve">Leaders in </t>
    </r>
    <r>
      <rPr>
        <b/>
        <sz val="10"/>
        <color theme="1"/>
        <rFont val="Arial"/>
      </rPr>
      <t xml:space="preserve">B2B </t>
    </r>
    <r>
      <rPr>
        <sz val="10"/>
        <color theme="1"/>
        <rFont val="Arial"/>
      </rPr>
      <t>are finding it difficult to understand the role and impact of the sales and marketing function</t>
    </r>
  </si>
  <si>
    <t>Efforts to transform sales and marketing often suffer from the lack of methodology and what tangible benefits to expect.</t>
  </si>
  <si>
    <t>This document is a framework for clarifying how sales and marketing should contribute to business outcomes by delivering value for customer and the organization itself</t>
  </si>
  <si>
    <t>This framework can be used to identify gaps between existing and expected results, determine which skills, systems or capabilities to develop, which to scale down, remove or outsource to deliver value</t>
  </si>
  <si>
    <t>This framework does not include predefined KPIs as they may vary depending on the industry you are in, your business situations or maturity</t>
  </si>
  <si>
    <t>No KPI should be implemented based on industry standards. It simply does not make sense to compare so called best in class metrics.</t>
  </si>
  <si>
    <t>Each company should have a different vision, strategies, priorities and measures, all set up according to their life cycle</t>
  </si>
  <si>
    <t>Whether Salesforce has an overall score of 84 will not make you better off. Instead, the purpose of the index is to help you set SMART goals that will point in the right direction</t>
  </si>
  <si>
    <t>The  SMB and Enterprise divide</t>
  </si>
  <si>
    <t>The SMB and Strategic divide is similar to the assumedly unbridgeable gap between haute couture and mass production in French fashion</t>
  </si>
  <si>
    <t>While SMB is activity and productivity driven, cracking the code in strategic accounts requires more strategic thinking, resources orchestration and cross functional skills</t>
  </si>
  <si>
    <t>While SMB selling is like sending a net and expecting short term results, strategic accounts require proper targeting, patience and taming complexity in long sales cycles with multiple stakeholders</t>
  </si>
  <si>
    <t>Enterprise sellers would not fit in SMB: it is a matter of will. SMB sellers would not fit in Enterprise: it is a matter of skills, which can be developed</t>
  </si>
  <si>
    <t>The reality is both segments can learn from each other. Both kind of sellers can learn from each other too.</t>
  </si>
  <si>
    <t>So, understanding the value delivered by your sales and marketing organization starts with defining the kind of business you are in.</t>
  </si>
  <si>
    <t>See the " Framing the problem" section of the "How to use the index" before getting started.</t>
  </si>
  <si>
    <t>Assessment and scoring</t>
  </si>
  <si>
    <r>
      <rPr>
        <b/>
        <sz val="10"/>
        <color theme="1"/>
        <rFont val="Arial"/>
      </rPr>
      <t>Engage</t>
    </r>
    <r>
      <rPr>
        <sz val="10"/>
        <color theme="1"/>
        <rFont val="Arial"/>
      </rPr>
      <t>: starts with the basics of strategy and measures effectiveness  and efficiency, from lead generation to sales acceptance</t>
    </r>
  </si>
  <si>
    <r>
      <rPr>
        <b/>
        <sz val="10"/>
        <color theme="1"/>
        <rFont val="Arial"/>
      </rPr>
      <t>Execute</t>
    </r>
    <r>
      <rPr>
        <sz val="10"/>
        <color theme="1"/>
        <rFont val="Arial"/>
      </rPr>
      <t xml:space="preserve">: analyses the fundamentals of the sales process, measures the execution standards and highlights gaps to maximum efficiency </t>
    </r>
  </si>
  <si>
    <r>
      <rPr>
        <b/>
        <sz val="10"/>
        <color theme="1"/>
        <rFont val="Arial"/>
      </rPr>
      <t>Excel</t>
    </r>
    <r>
      <rPr>
        <sz val="10"/>
        <color theme="1"/>
        <rFont val="Arial"/>
      </rPr>
      <t>: measures how knowledge is leveraged to outlearn competition, how performance drives the sales organization and how management and resources support the sales effort</t>
    </r>
  </si>
  <si>
    <t>Excite: all about Marketing, from automation to impact on lead generation, conversion, and innovation</t>
  </si>
  <si>
    <t>Entice: all about Presales, from resources allocation to activities, engagement and impact on the sales process</t>
  </si>
  <si>
    <t>Deliver: all about Professional services, from collaboration with sales to respective roles definition and impact on customer success</t>
  </si>
  <si>
    <t>Delight: all about Customer success, from collaboration with sales to respective roles definition and impact on customer satisfaction</t>
  </si>
  <si>
    <t>Upgrade: all about Partners, from go-to-market to collaboration and partners network added value</t>
  </si>
  <si>
    <t>Value for the customer</t>
  </si>
  <si>
    <t>Attract: measures marketing impact on market assessment, influence on sales cycle , and customer relationship personalization</t>
  </si>
  <si>
    <t>Enhance: measures marketing impact on portfolio management, innovation, and marketing mix consistency</t>
  </si>
  <si>
    <t>Connect: measures marketing impact on channel, media and communities management</t>
  </si>
  <si>
    <t>Value for your organization</t>
  </si>
  <si>
    <t>Activate: evaluates how marketing leverages data to make your organization cleaver</t>
  </si>
  <si>
    <t>Augment: evaluates marketing impact on value proposition, growth and revenue streaming</t>
  </si>
  <si>
    <t>Enable: evaluates how marketing supports your organization and partner network</t>
  </si>
  <si>
    <t>Getting started</t>
  </si>
  <si>
    <t>The Bold &amp; Sharp index is not a 30 minutes audit. It is leveraged to deliver an in depth assessment of your sales and marketing organization</t>
  </si>
  <si>
    <t>It is used with our customers to deliver a detailed evaluation of their sales and marketing performance</t>
  </si>
  <si>
    <t xml:space="preserve">You can conduct a self evaluation or hire us to guide your through the questionnaire. We know the questions that underpin the questions for each section </t>
  </si>
  <si>
    <t>We know what questions to ask for each question of each section to get an unbiased evaluation</t>
  </si>
  <si>
    <t>We don't make those questions available unless you are already a Bold &amp; Sharp customer or hire us to audit your sales and marketing performance.</t>
  </si>
  <si>
    <t>The Bold &amp; Sharp index consists of:</t>
  </si>
  <si>
    <t>3 sections</t>
  </si>
  <si>
    <t>10 subsections</t>
  </si>
  <si>
    <t>20 categories</t>
  </si>
  <si>
    <t>72 subcategories</t>
  </si>
  <si>
    <t>230 questions</t>
  </si>
  <si>
    <t>By default, all sections, subsections, categories, subcategories and questions are ticked.</t>
  </si>
  <si>
    <t>That means, a score is expected for each and every question.</t>
  </si>
  <si>
    <t>You can tick or untick all questions by clicking on cell AL68. We recommend to leave it as it is.</t>
  </si>
  <si>
    <t>You can untick a subsection, a category, a subcategory or a single question by unchecking the corresponding bow in column AL</t>
  </si>
  <si>
    <r>
      <rPr>
        <sz val="10"/>
        <color theme="1"/>
        <rFont val="Arial"/>
      </rPr>
      <t xml:space="preserve">Before completing the questionnaire, </t>
    </r>
    <r>
      <rPr>
        <b/>
        <sz val="10"/>
        <color theme="1"/>
        <rFont val="Arial"/>
      </rPr>
      <t>gather your leadership team</t>
    </r>
    <r>
      <rPr>
        <sz val="10"/>
        <color theme="1"/>
        <rFont val="Arial"/>
      </rPr>
      <t xml:space="preserve"> and try to </t>
    </r>
    <r>
      <rPr>
        <b/>
        <sz val="10"/>
        <color theme="1"/>
        <rFont val="Arial"/>
      </rPr>
      <t>frame your main problems</t>
    </r>
  </si>
  <si>
    <t>Gather your leadership team</t>
  </si>
  <si>
    <t xml:space="preserve">Take the time to highlight your critical problem: it might be sales only, or cross functional collaboration between sales and other departments, or marketing only. </t>
  </si>
  <si>
    <t>You don't need to know how acute your problem is. It will be highlighted by your answers and the gap with highest score.</t>
  </si>
  <si>
    <t>As described in the section above, you can focus on all the sections, a specific section, or ignore some questions by unchecking the corresponding boxes.</t>
  </si>
  <si>
    <t>Your overall score will be automatically calculated</t>
  </si>
  <si>
    <t>Go through each question and attribute a weighting coefficient in column AE</t>
  </si>
  <si>
    <t>Score each question from 1 to 4 in column AF. Do not fill in sections or questions that you think or feel are not relevant to your business. Or simply uncheck them</t>
  </si>
  <si>
    <t>The number of questions ticked with no score is displayed in cell AT70</t>
  </si>
  <si>
    <t>Your current performance against ultimate performance and the gap in percentage are available in row  59 and 60</t>
  </si>
  <si>
    <t>To close the gap with the desired performance, you can:</t>
  </si>
  <si>
    <t>Either set a numeric goal increase in row in cell C62 that is populated for each subcategory</t>
  </si>
  <si>
    <t>Or set a goal increase for each subcategory by overriding the default value from cell C62</t>
  </si>
  <si>
    <t>The future performance goal is calculated automatically. So is the increase in percentage. See row 64 and 65.</t>
  </si>
  <si>
    <t xml:space="preserve">If your future performance goals exceed the ultimate performance score, then the corresponding cell will be highlighted in red. </t>
  </si>
  <si>
    <t>You may be over optimistic so adjust your performance goal increase.</t>
  </si>
  <si>
    <t>Framing the problem</t>
  </si>
  <si>
    <t>Before you start spending time and energy on a complete evaluation, start clarifying the answers to the below questions.</t>
  </si>
  <si>
    <t>They will be leveraged during the pre audit and audit phases</t>
  </si>
  <si>
    <t>The index will be used to further investigate and challenge you on the real reasons behind.</t>
  </si>
  <si>
    <t>What kind of business are your in? from a sales perspective, are you in a transactional business or selling big?</t>
  </si>
  <si>
    <t>What is the competitive landscape?</t>
  </si>
  <si>
    <t>How do you benchmark yourself against your competitor?</t>
  </si>
  <si>
    <t>How would you state your main problem?</t>
  </si>
  <si>
    <t>What are the metrics used to highlight the problem?</t>
  </si>
  <si>
    <t>How do you know these metrics are correct?</t>
  </si>
  <si>
    <t>Could you describe the problem chain in your organization including metrics?</t>
  </si>
  <si>
    <t>How would you know the problem is solved?</t>
  </si>
  <si>
    <t>What is the timeframe to solve the problem provided you spotted the right issue?</t>
  </si>
  <si>
    <t>What is your vision?</t>
  </si>
  <si>
    <t>What are your overarching priorities?</t>
  </si>
  <si>
    <t>What are you key initiatives?</t>
  </si>
  <si>
    <t>What are the metrics you rely on to monitor your business?</t>
  </si>
  <si>
    <t>How do they fly against your vision?</t>
  </si>
  <si>
    <t>What is your culture and how are you prepared to change?</t>
  </si>
  <si>
    <t>How would you assess your talents?</t>
  </si>
  <si>
    <t>How would you assess your structure and organization?</t>
  </si>
  <si>
    <t>How would you assess your technology stack?</t>
  </si>
  <si>
    <t>These are simple questions to which we should expect simple answers.</t>
  </si>
  <si>
    <t>However, we may decide to deep dive in each of them or start by a first step before we conduct a thorough analysis of sales and marketing organization</t>
  </si>
  <si>
    <t>Once we are clear on what to look for first, we adapt our detailed approach to dig deeper and discover  the root causes.</t>
  </si>
  <si>
    <t>Completing the questionnaire</t>
  </si>
  <si>
    <t>Step 1</t>
  </si>
  <si>
    <t>Review sections and subsections</t>
  </si>
  <si>
    <t>Not interested in evaluating your performance on one specific section? Tick off the corresponding section</t>
  </si>
  <si>
    <t>Example: tick off cell AL376 to ignore all the section dedicated to marketing performance evaluation, including subsections, categories, subcategories and related questions</t>
  </si>
  <si>
    <t>Not interested in evaluating your performance on one subsection Tick off the corresponding subsection</t>
  </si>
  <si>
    <t>Example: tick off cell AL284 to ignore all the subsection dedicated to possible frictions between sales and marketing</t>
  </si>
  <si>
    <t>Step 2</t>
  </si>
  <si>
    <t>Review categories and subcategories</t>
  </si>
  <si>
    <t>Not interested in evaluating your performance on one specific category ? Tick off the corresponding section</t>
  </si>
  <si>
    <t>Example: If you think Learning is not a priority currently, tick off cell AL217</t>
  </si>
  <si>
    <t>Not interested in evaluating your performance on one specific subcategory ? Tick off the corresponding section</t>
  </si>
  <si>
    <t>Example: If onboarding had been identified as a possible initiative but not in the short term, there is no need to spend time on it: tick off cell AL223</t>
  </si>
  <si>
    <t>Step 3</t>
  </si>
  <si>
    <t>Review each question and untick the ones that you are not interested in.</t>
  </si>
  <si>
    <t>Some may do make sense for your organization immediately. Some may be too far away for you should do or can do at a specific stage of your company's lifecycle</t>
  </si>
  <si>
    <t>Most questions are self explanatory. Some may require clarification: we make the guidelines to answer each of them only to our customers</t>
  </si>
  <si>
    <t>The number of questions ticked with no score is highlighted in cell  AT70</t>
  </si>
  <si>
    <t>Turning sales into a growth engine</t>
  </si>
  <si>
    <t>Removing frictions and fostering collaboration</t>
  </si>
  <si>
    <t>Marketing impact</t>
  </si>
  <si>
    <t>Score</t>
  </si>
  <si>
    <t>Engage</t>
  </si>
  <si>
    <t>Execute</t>
  </si>
  <si>
    <t>Excite</t>
  </si>
  <si>
    <t>Entice</t>
  </si>
  <si>
    <t>Deliver</t>
  </si>
  <si>
    <t>Delight</t>
  </si>
  <si>
    <t>Upgrade</t>
  </si>
  <si>
    <t>Market &amp; customers impact</t>
  </si>
  <si>
    <t>Company impact</t>
  </si>
  <si>
    <t>Results from territory knowledge and tools to facilitate segmentation and customers first touchpoint</t>
  </si>
  <si>
    <t>Results from state of the art execution which combines tools and processes</t>
  </si>
  <si>
    <t>Results from continuous learning, sharing and alignment</t>
  </si>
  <si>
    <t>Alignment and integration delivers value throughout the sales cycle</t>
  </si>
  <si>
    <t>From needs spotting to prediction, customer buying journey is designed and monitored to win their hearts and minds</t>
  </si>
  <si>
    <t>Marketing does not only detect growth opportunities through data and innovation but makes your company more savvy</t>
  </si>
  <si>
    <t>Objectives</t>
  </si>
  <si>
    <t>Knowledge</t>
  </si>
  <si>
    <t>Efficiency</t>
  </si>
  <si>
    <t>Effectiveness</t>
  </si>
  <si>
    <t>Process</t>
  </si>
  <si>
    <t>Learning</t>
  </si>
  <si>
    <t>Performance</t>
  </si>
  <si>
    <t>Alignment</t>
  </si>
  <si>
    <t>Marketing</t>
  </si>
  <si>
    <t>Presales</t>
  </si>
  <si>
    <t>Professional services</t>
  </si>
  <si>
    <t>Customer success</t>
  </si>
  <si>
    <t>Partner network</t>
  </si>
  <si>
    <t>Attract</t>
  </si>
  <si>
    <t>Enhance</t>
  </si>
  <si>
    <t>Connect</t>
  </si>
  <si>
    <t>Activate</t>
  </si>
  <si>
    <t>Augment</t>
  </si>
  <si>
    <t>Enable</t>
  </si>
  <si>
    <t>Capabilities</t>
  </si>
  <si>
    <t>Differentiated Value proposition</t>
  </si>
  <si>
    <t>ICP defined</t>
  </si>
  <si>
    <t>Territory and segmentation</t>
  </si>
  <si>
    <t>Accounts tiered, prioritized and fairly distributed</t>
  </si>
  <si>
    <t>Engagement strategy defined &amp; distributed among channels by tiers</t>
  </si>
  <si>
    <t>Existing database depth, granularity and automation with CRM</t>
  </si>
  <si>
    <t>AI driven insight and suggestions</t>
  </si>
  <si>
    <t xml:space="preserve">Emails and documents ready to use templates for outreach </t>
  </si>
  <si>
    <t>Workflow automation for outreach and follow up</t>
  </si>
  <si>
    <t>Lead generation rocks</t>
  </si>
  <si>
    <t>Qualification principles including RFPs works and you can show it</t>
  </si>
  <si>
    <t>Personas identification &amp; knowledge</t>
  </si>
  <si>
    <t>Insight based first contact</t>
  </si>
  <si>
    <t>Prospecting and content tailored to business situation</t>
  </si>
  <si>
    <t>KPIs defined, monitored and adjusted to business situations</t>
  </si>
  <si>
    <t>CRM implemented and used as the single source of truth</t>
  </si>
  <si>
    <t>Buying process aligned with selling process</t>
  </si>
  <si>
    <t>Verified outcomes leveraged at each stage of the sales process</t>
  </si>
  <si>
    <t>Job aid available at each stage of the sales process</t>
  </si>
  <si>
    <t>Sales methodology implemented and adopted</t>
  </si>
  <si>
    <t>Value based discussions and ROI documented</t>
  </si>
  <si>
    <t>Opportunity management and forecasting</t>
  </si>
  <si>
    <t>Consistent and ready to use reporting and dashboarding from pipeline to delinquency</t>
  </si>
  <si>
    <t>Territory planning used and followed up</t>
  </si>
  <si>
    <t>Accounts targeted and tailor made engagement</t>
  </si>
  <si>
    <t>Time management leveraged to design the perfect week</t>
  </si>
  <si>
    <t>Product and industry knowledge</t>
  </si>
  <si>
    <t>Onboarding designed as the starting point of continuous learning</t>
  </si>
  <si>
    <t>Marketing contribution to sales knowledge and impact</t>
  </si>
  <si>
    <t>Continuous learning</t>
  </si>
  <si>
    <t>Sales commissions planning</t>
  </si>
  <si>
    <t>Performance culture</t>
  </si>
  <si>
    <t>Obstacles and bottlenecks</t>
  </si>
  <si>
    <t>Objectives and leading indicators</t>
  </si>
  <si>
    <t>Skills, aptitudes and attitudes</t>
  </si>
  <si>
    <t>Sales management impact</t>
  </si>
  <si>
    <t>Resources to support sales effort</t>
  </si>
  <si>
    <t>Customer experience is real</t>
  </si>
  <si>
    <t>Marketing generate indisputable leads</t>
  </si>
  <si>
    <t>Marketing controlled frenzy</t>
  </si>
  <si>
    <t>Marketing fundamentals</t>
  </si>
  <si>
    <t>Marketing automation</t>
  </si>
  <si>
    <t>Presales resources are fairly distributed</t>
  </si>
  <si>
    <t>Responsibilities and tasks</t>
  </si>
  <si>
    <t>Pre Sales engagement and impact is real</t>
  </si>
  <si>
    <t>Product &amp; solution delivery prerequisites are understood by sales</t>
  </si>
  <si>
    <t>Responsibilities and tasks are clearly defined between sales and professional services</t>
  </si>
  <si>
    <t>Customer projects are delivered on time and on target</t>
  </si>
  <si>
    <t>Customer Service turn customers into advocates</t>
  </si>
  <si>
    <t>Responsibilities and tasks are clearly defined between sales and customer success</t>
  </si>
  <si>
    <t>Customer success and sales are aligned, almost integrated</t>
  </si>
  <si>
    <t>Partner ecosystem supports your entire business</t>
  </si>
  <si>
    <t>Partner contribution is real throughout the sales cycle</t>
  </si>
  <si>
    <t>Partners are an extension of your organization</t>
  </si>
  <si>
    <t>Content Personalization till loyalty</t>
  </si>
  <si>
    <t>Automation &amp; relationship management</t>
  </si>
  <si>
    <t>Prediction and market assessment</t>
  </si>
  <si>
    <t>Marketing mix</t>
  </si>
  <si>
    <t>Product marketing, innovation and augmentation</t>
  </si>
  <si>
    <t>Portfolio management</t>
  </si>
  <si>
    <t>Channel and audience management</t>
  </si>
  <si>
    <t>Media management</t>
  </si>
  <si>
    <t>Community and influencer management</t>
  </si>
  <si>
    <t>Data power 3: generation, integration, visualization, market intelligence, buyers and users</t>
  </si>
  <si>
    <t>Marketing performance evaluation</t>
  </si>
  <si>
    <t>Knowledge management system</t>
  </si>
  <si>
    <t>Value proposition design</t>
  </si>
  <si>
    <t>Growth strategy, synergies and platform strategies</t>
  </si>
  <si>
    <t>Revenue streaming</t>
  </si>
  <si>
    <t>Internal knowledge enablement</t>
  </si>
  <si>
    <t>Partners enablement</t>
  </si>
  <si>
    <t>Cross functional knowledge and connections</t>
  </si>
  <si>
    <t>Items</t>
  </si>
  <si>
    <t>Ultimate Performance</t>
  </si>
  <si>
    <t>Current performance assessment</t>
  </si>
  <si>
    <t>Gap to ultimate performance</t>
  </si>
  <si>
    <t>Set goal increase per item in points</t>
  </si>
  <si>
    <t>Goal increase in %</t>
  </si>
  <si>
    <t>Future performance goal per  item</t>
  </si>
  <si>
    <t>coef</t>
  </si>
  <si>
    <t xml:space="preserve">Score
 </t>
  </si>
  <si>
    <t>Total</t>
  </si>
  <si>
    <t>Maximum</t>
  </si>
  <si>
    <t>tout</t>
  </si>
  <si>
    <t>pilier</t>
  </si>
  <si>
    <t>section</t>
  </si>
  <si>
    <t>sous-section</t>
  </si>
  <si>
    <t>questions ticked have no score</t>
  </si>
  <si>
    <t>Differentiated value proposition</t>
  </si>
  <si>
    <t>catégorie</t>
  </si>
  <si>
    <t>Your value proposition is clearly articulated</t>
  </si>
  <si>
    <t>question</t>
  </si>
  <si>
    <t>Your value proposition results in measurable business impact</t>
  </si>
  <si>
    <t xml:space="preserve">Your value proposition stands out from competitors' </t>
  </si>
  <si>
    <t>Competitors ICPs are identified</t>
  </si>
  <si>
    <t>Market positioning and strategy are defined accordingly</t>
  </si>
  <si>
    <t>ICPs defined by industry and type of accounts</t>
  </si>
  <si>
    <t>TAM, SAM and SOM are known</t>
  </si>
  <si>
    <t>Territory is segmented against objective criteria</t>
  </si>
  <si>
    <t>Buying personas are defined and customer journey(s) mapped</t>
  </si>
  <si>
    <t>Accounts prioritized and fairly distributed</t>
  </si>
  <si>
    <t>Account propensity to buy is factored</t>
  </si>
  <si>
    <t>Accounts whitespace and WAP is known</t>
  </si>
  <si>
    <t>Your accounts Tiers are defined and territories distributed fairly</t>
  </si>
  <si>
    <t>Engagement strategy defined &amp; distributed among channels</t>
  </si>
  <si>
    <t>Tiered accounts are distributed among channels</t>
  </si>
  <si>
    <t>Each channel has a strategy to reach pipeline and revenue goals</t>
  </si>
  <si>
    <t>Each channel reach its pipeline and revenue goal</t>
  </si>
  <si>
    <t>Existing database depth, granularity and integration with CRM</t>
  </si>
  <si>
    <t>Database provides the right list of accounts and personas</t>
  </si>
  <si>
    <t>Database allows smooth integration of accounts into CRM</t>
  </si>
  <si>
    <t>Database provides information and triggers that makes it easy to target account</t>
  </si>
  <si>
    <t>AI leveraged to detect suspects and prospects</t>
  </si>
  <si>
    <t>AI embedded in CRM dashboard and sales cockpit</t>
  </si>
  <si>
    <t>Emails templates created by industry</t>
  </si>
  <si>
    <t>Emails templates created by personas</t>
  </si>
  <si>
    <t>Emails templates created by value drivers</t>
  </si>
  <si>
    <t>Documents and content templates follow suit</t>
  </si>
  <si>
    <t>Technology implemented and adopted to automate early stages contacts</t>
  </si>
  <si>
    <t>Workflows are customized by industries, account tiers and personas</t>
  </si>
  <si>
    <t>Workflows are customized by channels</t>
  </si>
  <si>
    <t>Leads definitions are set up and consistent</t>
  </si>
  <si>
    <t>Activities and leading indicators are set up and consistent and generate the expected amount of pipeline</t>
  </si>
  <si>
    <t>Pipeline is distributed and progresses homogeneously by sources</t>
  </si>
  <si>
    <t>A qualification process supports your decision to engage on RFPs</t>
  </si>
  <si>
    <t>A qualification process supports your decision to accept SQL and SML</t>
  </si>
  <si>
    <t>Numbers speak for themselves: SQL and SML progression and conversion</t>
  </si>
  <si>
    <t>Your personas roles, missions, focus, pains and metrics are documented</t>
  </si>
  <si>
    <t>Your outbound and inbound first touchpoint and follow up are tailored</t>
  </si>
  <si>
    <t>Your collaterals tell a compelling story</t>
  </si>
  <si>
    <t>You drive next steps by confidently sharing the plan to close the deal</t>
  </si>
  <si>
    <t>First conversation is driven with insight</t>
  </si>
  <si>
    <t>First conversation highlight what makes your different</t>
  </si>
  <si>
    <t>Numbers speak for themselves: SQL and SML that stall and when</t>
  </si>
  <si>
    <t>Sales pitch versions exist to fit several business situations</t>
  </si>
  <si>
    <t>Sales pitch different versions are mastered by sales team</t>
  </si>
  <si>
    <t>Content is readily available versus preliminary conversation</t>
  </si>
  <si>
    <t>Content highlights a specific business problem and the way you solve it</t>
  </si>
  <si>
    <t>KPIs defined, monitored and adjusted to business situations from acceptance to rejection</t>
  </si>
  <si>
    <t>Value driving activities are monitored</t>
  </si>
  <si>
    <t xml:space="preserve">SQA, SML, SQL are defined and monitored: </t>
  </si>
  <si>
    <t>Funnel and Pipeline metrics that are mastered by source, industry and reps</t>
  </si>
  <si>
    <t>CRM implemented and adopted</t>
  </si>
  <si>
    <t>CRM leveraged for sales coaching</t>
  </si>
  <si>
    <t>Data analysis automated for historical data review and customization</t>
  </si>
  <si>
    <t>Customer buying process mapped</t>
  </si>
  <si>
    <t>Sales process aligned with buying process</t>
  </si>
  <si>
    <t>Each stage of the buying process is documented</t>
  </si>
  <si>
    <t>The plan is shared once pain is shared</t>
  </si>
  <si>
    <t>Reps are comfortable challenging steps completed by customers to drive to your solutions</t>
  </si>
  <si>
    <t>Reps are comfortable creating urgency</t>
  </si>
  <si>
    <t>Access to power is negotiated early</t>
  </si>
  <si>
    <t>Sales materials are embedded in CRM</t>
  </si>
  <si>
    <t>Marketing materials are embedded in CRM</t>
  </si>
  <si>
    <t>Manager opportunity assessment is based on steps completion but..</t>
  </si>
  <si>
    <t>Basic standards exists for opportunity qualification and progression ( SPIN, Medic, W9...)</t>
  </si>
  <si>
    <t>A sales methodology has been adopted and impact can be demonstrated</t>
  </si>
  <si>
    <t>Your sales methodology fits your various sales processes.</t>
  </si>
  <si>
    <t>Customers value drivers are known</t>
  </si>
  <si>
    <t>Stakeholders personal drivers are known</t>
  </si>
  <si>
    <t>Product or solution ROI is established early and acknowledged</t>
  </si>
  <si>
    <t>Competition battlecards are leveraged to drive to your product or solution USPs</t>
  </si>
  <si>
    <t>Forecast accuracy is above or equal to 95% for every rep</t>
  </si>
  <si>
    <t>You know everything about your deals amount, age and stage.</t>
  </si>
  <si>
    <t>Big rocks are subject to specific reviews and plans</t>
  </si>
  <si>
    <t>Win and loss analysis are conducted to learn and adjust</t>
  </si>
  <si>
    <t>Win and loss in depth analysis</t>
  </si>
  <si>
    <t>Detailed Historical performance is available to drive data based decision</t>
  </si>
  <si>
    <t>Delinquency reports is leveraged to coach reps into doing the rights things</t>
  </si>
  <si>
    <t>Territory planning is leveraged to drive initiative and commitment</t>
  </si>
  <si>
    <t>Territory planning content is adapted to product or solution complexity and reps seniority</t>
  </si>
  <si>
    <t>Account planning is leveraged to drive initiative and commitment on your most valuable accounts</t>
  </si>
  <si>
    <t>Account planning is designed to suit your business complexity</t>
  </si>
  <si>
    <t>Activity based management works for you and is leveraged to drive performance</t>
  </si>
  <si>
    <t>People spend time on the right things</t>
  </si>
  <si>
    <t>Best practices and consensus on what has to be done to be successful</t>
  </si>
  <si>
    <t>Short and long versions or your sales pitch are monitored</t>
  </si>
  <si>
    <t>You know what you do and how you do it better</t>
  </si>
  <si>
    <t>Sales approach prevails however on product "spray and pray"</t>
  </si>
  <si>
    <t>Onboarding is built to provide an outstanding experience</t>
  </si>
  <si>
    <t>Onboarding includes deadlines and metrics that are monitored</t>
  </si>
  <si>
    <t>Retention and productivity KPIs within the first 12 months</t>
  </si>
  <si>
    <t>Marketing maintains a knowledge system management</t>
  </si>
  <si>
    <t>Marketing takes care of competitive and market intelligence</t>
  </si>
  <si>
    <t>Marketing takes care of buyer and user insight management</t>
  </si>
  <si>
    <t>Marketing provides valuable data for sales to define their strategy</t>
  </si>
  <si>
    <t>Knowledge is set as a corporate goal</t>
  </si>
  <si>
    <t>Learning sessions are blocked and praised: employees feedback proves it</t>
  </si>
  <si>
    <t>Certification program for sales implemented</t>
  </si>
  <si>
    <t>Sales commissions plan is consistent versus business situation</t>
  </si>
  <si>
    <t>Sales commissions plan rewards the top quartile</t>
  </si>
  <si>
    <t>Incentives and bonuses are implemented to drive specific contribution and attitudes</t>
  </si>
  <si>
    <t>You know the pros and cons of a performance based culture and related values</t>
  </si>
  <si>
    <t>Outstanding and poor performance are defined against objective criteria</t>
  </si>
  <si>
    <t>Outstanding performance is rewarded accordingly</t>
  </si>
  <si>
    <t>Obstacles, hurdles and bottlenecks are identified</t>
  </si>
  <si>
    <t>Obstacles hurdles and bottlenecks impact are measured</t>
  </si>
  <si>
    <t>Obstacles, hurdles and bottlenecks are turned into initiatives</t>
  </si>
  <si>
    <t>Performance and leading indicators</t>
  </si>
  <si>
    <t>A Sales vision is defined and is supported by overarching objectives</t>
  </si>
  <si>
    <t>Sales goals are met</t>
  </si>
  <si>
    <t>Performance is repeatable</t>
  </si>
  <si>
    <t>Hiring is made against specific skills and success factors</t>
  </si>
  <si>
    <t>You know what makes a salesperson successful</t>
  </si>
  <si>
    <t>Sales reps development is individualized and monitored</t>
  </si>
  <si>
    <t>Green Tick on Sales management fundamentals</t>
  </si>
  <si>
    <t>Sales management impact on sales numbers is obvious</t>
  </si>
  <si>
    <t>Sales management impact on knowledge and development is obvious</t>
  </si>
  <si>
    <t>Sales management coaching is individualized to reps seniority and performance</t>
  </si>
  <si>
    <t>Sales management on leadership and innovation</t>
  </si>
  <si>
    <t>Resources and talents allow the sales team to focus on their missions and priorities</t>
  </si>
  <si>
    <t>Resources work cohesively with the sales team to meet or exceed sales goals</t>
  </si>
  <si>
    <t>Technology and processes are implemented to allow sales to focus on their core missions</t>
  </si>
  <si>
    <t>Customer value is part of every milestone of the sales process</t>
  </si>
  <si>
    <t>Customer value delivered is measured after implementation</t>
  </si>
  <si>
    <t>Customers sell for us.</t>
  </si>
  <si>
    <t>Removing frictions</t>
  </si>
  <si>
    <t>Marketing generates indisputable leads</t>
  </si>
  <si>
    <t>Marketing contribution to pipeline</t>
  </si>
  <si>
    <t>Sales and marketing alignment</t>
  </si>
  <si>
    <t>You numbers speak for themselves</t>
  </si>
  <si>
    <t>Marketing augments your products or solutions, so they say.</t>
  </si>
  <si>
    <t>Marketing triggers innovation that is real.</t>
  </si>
  <si>
    <t>Marketing content and insight are disruptive, not baffling</t>
  </si>
  <si>
    <t>Pricing is aligned with value delivered and scales</t>
  </si>
  <si>
    <t>Marketing helps detecting the right accounts and the right buying signals</t>
  </si>
  <si>
    <t>Marketing influences each stage of the sales cycles through insight, content and events</t>
  </si>
  <si>
    <t>Marketing creates campaigns that help close deals without depleting value</t>
  </si>
  <si>
    <t>Marketing creates personalized content through sales cycles</t>
  </si>
  <si>
    <t>Marketing provides the tools for segmentation, lead generation and engagement</t>
  </si>
  <si>
    <t>Marketing provides tailored approach for targeted accounts</t>
  </si>
  <si>
    <t>Sales opportunities are sourced influenced through tailored marketing content and insight</t>
  </si>
  <si>
    <t>Presales resources are aligned with sales needs</t>
  </si>
  <si>
    <t>Your CRM is the only source of truth</t>
  </si>
  <si>
    <t>Presales resources allocation is fair and easy</t>
  </si>
  <si>
    <t>Presales Responsibilities and tasks</t>
  </si>
  <si>
    <t>Presales and sales roles and responsibilities are clearly defined</t>
  </si>
  <si>
    <t>Presales and sales work as a team, from presentation to closing.</t>
  </si>
  <si>
    <t>Presales and sales have reached a point where they could complement or substitute for, each other.</t>
  </si>
  <si>
    <t>Presales engagement &amp; Impact is real</t>
  </si>
  <si>
    <t>Sales acknowledge the impact of pre sales</t>
  </si>
  <si>
    <t>Presales contribute to sales knowledge improvement.</t>
  </si>
  <si>
    <t>KPIs show that deals suffer when presales are not involved</t>
  </si>
  <si>
    <t>Gaps between offer and delivery once in a blue moon</t>
  </si>
  <si>
    <t>Sales and presales get what is needed from professional services to scope a project and start implementation</t>
  </si>
  <si>
    <t>Customer kick offs consist in moving project forward from day one</t>
  </si>
  <si>
    <t>Opportunity qualification includes the prerequisites for delivery and implementation</t>
  </si>
  <si>
    <t>Mutual respect and collaboration</t>
  </si>
  <si>
    <t>Customer project are delivered on time and on target</t>
  </si>
  <si>
    <t>It is not about sales...</t>
  </si>
  <si>
    <t>It may be about scale...</t>
  </si>
  <si>
    <t>It could be about your structure.</t>
  </si>
  <si>
    <t>Customer success team is involved in business activities</t>
  </si>
  <si>
    <t>Customer success team is involved in strategic activities</t>
  </si>
  <si>
    <t>Customer success team's commission plan is not designed for customer happiness only</t>
  </si>
  <si>
    <t>Roles and responsibilities are clearly defined between sales and customer success teams</t>
  </si>
  <si>
    <t>Business and strategy drive roles and strategy</t>
  </si>
  <si>
    <t>Customer success managers are sales in disguise</t>
  </si>
  <si>
    <t>Customer Service turns customers into advocates</t>
  </si>
  <si>
    <t xml:space="preserve">Customers roadmap to success is clearly defined </t>
  </si>
  <si>
    <t>Customer success impact beyond customer satisfaction</t>
  </si>
  <si>
    <t>Customer satisfaction impact on corporate priorities</t>
  </si>
  <si>
    <t>Your partners do not only buy into short term business benefits; they embrace your vision</t>
  </si>
  <si>
    <t>Your partner network supports your organization</t>
  </si>
  <si>
    <t>Your grow and treat your partners as if they were part of your own organization</t>
  </si>
  <si>
    <t>Your partners contributions to lead generation is real</t>
  </si>
  <si>
    <t>Your partners are business makers</t>
  </si>
  <si>
    <t>Your partners don't sell and run away</t>
  </si>
  <si>
    <t>Your partner manager is an orchestrator and a facilitator, not a deal box ticker</t>
  </si>
  <si>
    <t>Sales compensation is designed in a way that makes it painless to sell through partners</t>
  </si>
  <si>
    <t>From product knowledge to business acumen, your partners are second to none</t>
  </si>
  <si>
    <t>Market &amp; customers Impact</t>
  </si>
  <si>
    <t>Prediction and assessment</t>
  </si>
  <si>
    <t>You know your market potential and the market you can service annually</t>
  </si>
  <si>
    <t>Market trends, future growth and forecasting</t>
  </si>
  <si>
    <t>You know what customers to serve and how to spot them</t>
  </si>
  <si>
    <t>Your CRM reflects your understanding of your buyers' journey</t>
  </si>
  <si>
    <t>From territory assessment to marketing campaigns, your sales and marketing stack is fueled by data and automated</t>
  </si>
  <si>
    <t>Content personalization, not self satisfaction</t>
  </si>
  <si>
    <t>Individualized communication</t>
  </si>
  <si>
    <t>Projects or products delivery kicks off an opportunity to delight your customers...and sell more</t>
  </si>
  <si>
    <t>Portfolio Management</t>
  </si>
  <si>
    <t>Products and product lines make sense</t>
  </si>
  <si>
    <t>A product with dedicated resources is a profit center</t>
  </si>
  <si>
    <t>KPIs and customers drive your decisions</t>
  </si>
  <si>
    <t>There is no gap between the so called magic of your products and the business impact you deliver</t>
  </si>
  <si>
    <t>Product marketing has awesome ideas</t>
  </si>
  <si>
    <t>Product launches are smooth</t>
  </si>
  <si>
    <t>Marketing Mix</t>
  </si>
  <si>
    <t>Everyone can articulate what you do and how you do it.</t>
  </si>
  <si>
    <t>You pricing does not require a dedicated workshop to explain to sales or lengthy sessions with your customers</t>
  </si>
  <si>
    <t>You know how much customers are willing to pay.</t>
  </si>
  <si>
    <t>The way you sell makes it easy to purchase your product</t>
  </si>
  <si>
    <t>Not matter how many channels you use, you are able to predict and measure how much you sell for each of them</t>
  </si>
  <si>
    <t>Whatever the source, what matters to you is the real pipeline and conversion</t>
  </si>
  <si>
    <t>Your listening to your audience</t>
  </si>
  <si>
    <t>The way you express yourself and communicate makes you recognizable at a distance</t>
  </si>
  <si>
    <t>You support causes that help build your difference or your image</t>
  </si>
  <si>
    <t>Your press relations keeps on building a compelling story</t>
  </si>
  <si>
    <t>Your business is supported by a solid community of advocates and influencers</t>
  </si>
  <si>
    <t>Advisors or influencers are clearly identified and can be leveraged to improve your KPIs</t>
  </si>
  <si>
    <t>No community, no influencers, no advisers: that is OK, your partners do the job for you</t>
  </si>
  <si>
    <t>Data power 3: generation, integration, intelligence...connected with your business goals</t>
  </si>
  <si>
    <t>Not everybody can swim in your data lake but marketing makes it easy to visualize data</t>
  </si>
  <si>
    <t>Data is leveraged to provide valuable insight on your business goals and sometimes on what you would have thought was not a problem.</t>
  </si>
  <si>
    <t>Your data engine may not be a F1 hybrid power unit but provides what is required to understand buyers</t>
  </si>
  <si>
    <t>Website and channel traffic performance.</t>
  </si>
  <si>
    <t>ROI drives your decision, not other-do-that or what-if-we-don't attitudes</t>
  </si>
  <si>
    <t>Your KPis speak for themselves</t>
  </si>
  <si>
    <t>Knowledge Management</t>
  </si>
  <si>
    <t>Sales and marketing corporate information  is gathered, updated and accessible to anyone</t>
  </si>
  <si>
    <t>Competitive and market intelligence are a never ending initiatives</t>
  </si>
  <si>
    <t>Information is not only distributed down</t>
  </si>
  <si>
    <t>The list of your product and services form a consistent and compelling value proposition</t>
  </si>
  <si>
    <t>You know what product and service get your customers' social, emotional or functional job done</t>
  </si>
  <si>
    <t>You can quantify and justify value creation or pain relief</t>
  </si>
  <si>
    <t>Growth strategy</t>
  </si>
  <si>
    <t>Sustainability strategy management outlines your company broader mission and has a proven impact</t>
  </si>
  <si>
    <t>Your marketing team explores the benefits of alternative business models</t>
  </si>
  <si>
    <t>Revenue sources are carefully monitored</t>
  </si>
  <si>
    <t>You explore ways to expand your business</t>
  </si>
  <si>
    <t>Your channel strategy is tailored to your market segments</t>
  </si>
  <si>
    <t>Fueling growth through enablement</t>
  </si>
  <si>
    <t>Marketing vision is embodied in every single customer document that supports sales cycle</t>
  </si>
  <si>
    <t>Marketing plays an educational role from fields reps to the C-suite</t>
  </si>
  <si>
    <t>Marketing keeps it simple</t>
  </si>
  <si>
    <t>Marketing KPis are aligned with your business situations and missions</t>
  </si>
  <si>
    <t>Marketing makes it simple for internal stakeholders to understand key principles and metrics</t>
  </si>
  <si>
    <t>Marketing does not blame operations for missing pieces in your technology stack that may compromise customer experience</t>
  </si>
  <si>
    <t>Partnerships</t>
  </si>
  <si>
    <t>Partners benefit from your company's experience and expertise when crafting their own strategy</t>
  </si>
  <si>
    <t>Partners can leverage ready to use content and messaging</t>
  </si>
  <si>
    <t>fin</t>
  </si>
  <si>
    <t>How to think about your KPIS: list what matters and beware of best practices</t>
  </si>
  <si>
    <t>Avoid the paralysis by analysis trap</t>
  </si>
  <si>
    <t>Start from executive down and drill down into details</t>
  </si>
  <si>
    <t>Avoid so called best practices or the "data shows" trap</t>
  </si>
  <si>
    <t>Cost of customer acquisition:</t>
  </si>
  <si>
    <t>Money spent on sales and marketing including salaries/numbers of customers gained</t>
  </si>
  <si>
    <t>Margin per product</t>
  </si>
  <si>
    <t>(Selling price - cost of product)/Selling price*100</t>
  </si>
  <si>
    <t>Customer retention rate</t>
  </si>
  <si>
    <t>(# of customers at the end of a period - # of customers acquired during a period) / # of customers at the start of a period)*100</t>
  </si>
  <si>
    <t>Sales Cycle Length</t>
  </si>
  <si>
    <t>Total days between stage 0 and 1 for each deal / # number of deals</t>
  </si>
  <si>
    <t>Employee retention rate</t>
  </si>
  <si>
    <t># of employees who left during the year / Average # of employees during the year</t>
  </si>
  <si>
    <t>Recurring revenue</t>
  </si>
  <si>
    <t>Active accounts * prices of service</t>
  </si>
  <si>
    <t>Churn</t>
  </si>
  <si>
    <t># customer at the end of the calculation period - # of customers at the end of the start of the calculation period) / # of customers at the start of the calculation period) * 100(</t>
  </si>
  <si>
    <t>Customer lifetime value</t>
  </si>
  <si>
    <t>Average order amount * Average purchase per year * average retention time in year</t>
  </si>
  <si>
    <t>Customer lifetime value in the real life</t>
  </si>
  <si>
    <t>they evangelize for us on social media: what is a fair KPI to measure customer influence on social medias</t>
  </si>
  <si>
    <t>they reduce our costs: what is a fair KI, namely on the P2P or P2O department to measure customer driven cost reduction</t>
  </si>
  <si>
    <t>they collaborate with us: what is a faire metric of collaboration with customers from events to marketing</t>
  </si>
  <si>
    <t>they try our new products: what is a fair target of early adopters and improvement before market release</t>
  </si>
  <si>
    <t>they introduce us to their customers: what is a reasonable KPI by customer of leads</t>
  </si>
  <si>
    <t>they share their data with us: what is a valid measure of this contribution and what is it used for</t>
  </si>
  <si>
    <t>Dashboards that matters</t>
  </si>
  <si>
    <t>Performance vs achievement: region, unit, team, reps, type of business, type of accounts, products</t>
  </si>
  <si>
    <t>CW analysis: region, unit, team, reps, type of business, industry, type of accounts, products, source, real source, win rate (CW/Total pipeline), win ratio (CW/CNW)</t>
  </si>
  <si>
    <t>CNW analysis: region, unit, team, reps, type of business, industry, type of accounts, products, source, real source, loss rate (CNW/Total pipeline), loss ratio (CNW/CW)</t>
  </si>
  <si>
    <t xml:space="preserve">Activities*:  region, unit, team, reps, stage, type of business, vertical, type of accounts, products, type of activity, contribution to pipeline, contribution to opportunity advancement by stage. </t>
  </si>
  <si>
    <t>Discipline and delinquency**:  region, unit, team, reps, stage, empty mandatory fields, not activity, no next step, stalled opportunities by stage, close date in the past, untouched stakeholder, opportunities moving backward, amount downsized</t>
  </si>
  <si>
    <t>*Handle with care: implement only for pipeline and transactional business; do not set up with senior sales reps, unless you think chasing big deals can be driven by activity based coaching, which is unlikely</t>
  </si>
  <si>
    <t>**to measure health of pipeline and opportunities: leveraged to coach your resp not to berate them; useful when implemented a new sales process or gearing up on numbers accuracy</t>
  </si>
  <si>
    <t>Note 1</t>
  </si>
  <si>
    <t>Note 2</t>
  </si>
  <si>
    <t>Section, subsection, category, subcategory, and question selection is not available in the marketing version of Bold &amp; Sharp Index.</t>
  </si>
  <si>
    <t>Questions and materials to calculate your score for each question are not available in the marketing version of Bold &amp; Sharp Index.</t>
  </si>
  <si>
    <t>Coefficients are set by default but you may consider sales commissions planning is paramount to drive the right behavior and activities: set AE241 to 2 or 3 instead of one.</t>
  </si>
  <si>
    <t>What is your business situation? startup, alignment, turnaround or sustain growth?</t>
  </si>
  <si>
    <t>Some recipes like activity based management, hyper segmentation, account tiering or account based marketing work for both segments, although leveraged differently.</t>
  </si>
  <si>
    <t>Our index encompasses both segments. However, depending on your business situation you may choose to remove, focus on factor some questions or criteria differently</t>
  </si>
  <si>
    <t>We analyze sales value through the sales and customer journey</t>
  </si>
  <si>
    <t>We analyze the frictions between sales and other departments</t>
  </si>
  <si>
    <t>We analyze marketing value from two different angles</t>
  </si>
  <si>
    <t>categories</t>
  </si>
  <si>
    <t>Excel</t>
  </si>
  <si>
    <t>The divide between  sales and professional services does not hurt your company</t>
  </si>
  <si>
    <t>Personas have no secret for you and  the nature of your relationship and activities shapes their marketing status</t>
  </si>
  <si>
    <t>Synergies, coopetition, and partnerships are leveraged</t>
  </si>
  <si>
    <t>Marketing sets the pace of your customer centric culture from sales to professional services</t>
  </si>
  <si>
    <t>Partners are enabled with the same tips and trick as your direct sales force</t>
  </si>
  <si>
    <t>AI results measured and adjusted to ICPs or one time criteria</t>
  </si>
  <si>
    <t>Numbers speak for themselves: Activiti's, Sales Qualified Tasks, SQL, SAL, gross pipeline and pipeline progression by source and by AE</t>
  </si>
  <si>
    <t>Verified outcomes leveraged  at each stage of the sales process</t>
  </si>
  <si>
    <t>Territory planning is built in a way that minimizes reps time sept on collecting and analyzing data</t>
  </si>
  <si>
    <t>Account planning is designed in a way that minimizes reps time spent on collecting and analyzing data</t>
  </si>
  <si>
    <t xml:space="preserve">SaaS KPI for dummies </t>
  </si>
  <si>
    <t>they give us good ideas: what is the faire target of customer sourced ideas by department</t>
  </si>
  <si>
    <t>Pipeline &amp; forecast: region, unit, team, reps, stage, type of business, vertical, type of accounts, products, source, real source, stage duration, average deal size</t>
  </si>
  <si>
    <t xml:space="preserve">Lead generation: region, unit, team, reps, stage, sources, conversion rate from SML to SQL and SAL, type of business, vertical, type of accounts, products, real source, lead attribution amount, cost of lead, average deal size variation.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</si>
</sst>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font>
      <sz val="10"/>
      <color rgb="FF000000"/>
      <name val="Arial"/>
      <scheme val="minor"/>
    </font>
    <font>
      <b/>
      <sz val="10"/>
      <color theme="1"/>
      <name val="Arial"/>
      <scheme val="minor"/>
    </font>
    <font>
      <sz val="10"/>
      <color theme="1"/>
      <name val="Arial"/>
      <scheme val="minor"/>
    </font>
    <font>
      <sz val="10"/>
      <color rgb="FF000000"/>
      <name val="Roboto"/>
    </font>
    <font>
      <i/>
      <sz val="10"/>
      <color theme="1"/>
      <name val="Arial"/>
      <scheme val="minor"/>
    </font>
    <font>
      <b/>
      <i/>
      <sz val="10"/>
      <color theme="1"/>
      <name val="Arial"/>
      <scheme val="minor"/>
    </font>
    <font>
      <b/>
      <sz val="10"/>
      <color rgb="FF980000"/>
      <name val="Arial"/>
      <scheme val="minor"/>
    </font>
    <font>
      <b/>
      <u/>
      <sz val="10"/>
      <color rgb="FF1155CC"/>
      <name val="Arial"/>
    </font>
    <font>
      <b/>
      <u/>
      <sz val="10"/>
      <color rgb="FF1155CC"/>
      <name val="Arial"/>
      <scheme val="minor"/>
    </font>
    <font>
      <sz val="10"/>
      <name val="Arial"/>
    </font>
    <font>
      <b/>
      <u/>
      <sz val="10"/>
      <color rgb="FF1155CC"/>
      <name val="Arial"/>
    </font>
    <font>
      <b/>
      <u/>
      <sz val="10"/>
      <color rgb="FF1155CC"/>
      <name val="Arial"/>
    </font>
    <font>
      <b/>
      <u/>
      <sz val="10"/>
      <color rgb="FF1155CC"/>
      <name val="Arial"/>
      <scheme val="minor"/>
    </font>
    <font>
      <b/>
      <u/>
      <sz val="10"/>
      <color rgb="FF1155CC"/>
      <name val="Arial"/>
      <scheme val="minor"/>
    </font>
    <font>
      <b/>
      <sz val="9"/>
      <color rgb="FF1C4587"/>
      <name val="Arial"/>
      <scheme val="minor"/>
    </font>
    <font>
      <b/>
      <sz val="10"/>
      <color rgb="FF1C4587"/>
      <name val="Arial"/>
      <scheme val="minor"/>
    </font>
    <font>
      <u/>
      <sz val="9"/>
      <color rgb="FF1155CC"/>
      <name val="Arial"/>
    </font>
    <font>
      <u/>
      <sz val="9"/>
      <color rgb="FF1155CC"/>
      <name val="Arial"/>
    </font>
    <font>
      <u/>
      <sz val="9"/>
      <color rgb="FF1155CC"/>
      <name val="Arial"/>
    </font>
    <font>
      <u/>
      <sz val="9"/>
      <color rgb="FF1155CC"/>
      <name val="Arial"/>
    </font>
    <font>
      <u/>
      <sz val="9"/>
      <color rgb="FF1155CC"/>
      <name val="Arial"/>
    </font>
    <font>
      <u/>
      <sz val="9"/>
      <color rgb="FF1155CC"/>
      <name val="Arial"/>
    </font>
    <font>
      <sz val="9"/>
      <color theme="1"/>
      <name val="Arial"/>
      <scheme val="minor"/>
    </font>
    <font>
      <b/>
      <sz val="9"/>
      <color theme="7"/>
      <name val="Arial"/>
      <scheme val="minor"/>
    </font>
    <font>
      <b/>
      <sz val="10"/>
      <color theme="6"/>
      <name val="Arial"/>
      <scheme val="minor"/>
    </font>
    <font>
      <sz val="10"/>
      <color rgb="FFFFFFFF"/>
      <name val="Arial"/>
      <scheme val="minor"/>
    </font>
    <font>
      <b/>
      <u/>
      <sz val="10"/>
      <color rgb="FF1155CC"/>
      <name val="Arial"/>
    </font>
    <font>
      <b/>
      <sz val="12"/>
      <color rgb="FF000000"/>
      <name val="Inconsolata"/>
    </font>
    <font>
      <b/>
      <u/>
      <sz val="10"/>
      <color rgb="FF1155CC"/>
      <name val="Arial"/>
    </font>
    <font>
      <sz val="10"/>
      <color theme="1"/>
      <name val="Arial"/>
    </font>
    <font>
      <b/>
      <u/>
      <sz val="10"/>
      <color rgb="FF1155CC"/>
      <name val="Arial"/>
    </font>
    <font>
      <b/>
      <sz val="10"/>
      <color rgb="FF000000"/>
      <name val="Arial"/>
      <scheme val="minor"/>
    </font>
    <font>
      <b/>
      <u/>
      <sz val="10"/>
      <color rgb="FF1155CC"/>
      <name val="Arial"/>
    </font>
    <font>
      <b/>
      <u/>
      <sz val="10"/>
      <color rgb="FF1155CC"/>
      <name val="Arial"/>
      <scheme val="minor"/>
    </font>
    <font>
      <b/>
      <u/>
      <sz val="10"/>
      <color rgb="FF1155CC"/>
      <name val="Arial"/>
      <scheme val="minor"/>
    </font>
    <font>
      <b/>
      <u/>
      <sz val="10"/>
      <color rgb="FF1155CC"/>
      <name val="Arial"/>
      <scheme val="minor"/>
    </font>
    <font>
      <sz val="10"/>
      <color rgb="FF000000"/>
      <name val="Arial"/>
      <scheme val="minor"/>
    </font>
    <font>
      <b/>
      <u/>
      <sz val="10"/>
      <color rgb="FF1155CC"/>
      <name val="Arial"/>
      <scheme val="minor"/>
    </font>
    <font>
      <sz val="10"/>
      <color rgb="FF282828"/>
      <name val="Arial"/>
    </font>
    <font>
      <sz val="8"/>
      <color theme="1"/>
      <name val="Arial"/>
      <scheme val="minor"/>
    </font>
    <font>
      <sz val="8"/>
      <color rgb="FF000000"/>
      <name val="Arial"/>
    </font>
    <font>
      <b/>
      <sz val="10"/>
      <color theme="1"/>
      <name val="Arial"/>
    </font>
    <font>
      <sz val="10"/>
      <color rgb="FF282828"/>
      <name val="&quot;Tiempos Text&quot;"/>
    </font>
    <font>
      <sz val="10"/>
      <color theme="1"/>
      <name val="Arial"/>
      <family val="2"/>
      <scheme val="minor"/>
    </font>
    <font>
      <sz val="9"/>
      <color theme="1"/>
      <name val="Arial"/>
      <family val="2"/>
      <scheme val="minor"/>
    </font>
    <font>
      <b/>
      <sz val="10"/>
      <color theme="1"/>
      <name val="Arial"/>
      <family val="2"/>
      <scheme val="minor"/>
    </font>
    <font>
      <sz val="10"/>
      <color rgb="FFFFFFFF"/>
      <name val="Arial"/>
      <family val="2"/>
      <scheme val="minor"/>
    </font>
    <font>
      <b/>
      <u/>
      <sz val="10"/>
      <color rgb="FF1155CC"/>
      <name val="Arial"/>
      <family val="2"/>
    </font>
    <font>
      <sz val="10"/>
      <color theme="0"/>
      <name val="Arial"/>
      <family val="2"/>
      <scheme val="minor"/>
    </font>
    <font>
      <b/>
      <u/>
      <sz val="10"/>
      <color theme="0"/>
      <name val="Arial"/>
      <family val="2"/>
    </font>
    <font>
      <b/>
      <i/>
      <sz val="10"/>
      <color theme="0"/>
      <name val="Arial"/>
      <family val="2"/>
      <scheme val="minor"/>
    </font>
    <font>
      <b/>
      <sz val="10"/>
      <color theme="0"/>
      <name val="Arial"/>
      <family val="2"/>
      <scheme val="minor"/>
    </font>
  </fonts>
  <fills count="12">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CCCCCC"/>
        <bgColor rgb="FFCCCCCC"/>
      </patternFill>
    </fill>
    <fill>
      <patternFill patternType="solid">
        <fgColor rgb="FFEFEFEF"/>
        <bgColor rgb="FFEFEFEF"/>
      </patternFill>
    </fill>
    <fill>
      <patternFill patternType="solid">
        <fgColor theme="0"/>
        <bgColor theme="0"/>
      </patternFill>
    </fill>
    <fill>
      <patternFill patternType="solid">
        <fgColor rgb="FFFFC000"/>
        <bgColor indexed="64"/>
      </patternFill>
    </fill>
    <fill>
      <patternFill patternType="solid">
        <fgColor rgb="FF002060"/>
        <bgColor rgb="FFF1C232"/>
      </patternFill>
    </fill>
    <fill>
      <patternFill patternType="solid">
        <fgColor rgb="FF002060"/>
        <bgColor indexed="64"/>
      </patternFill>
    </fill>
    <fill>
      <patternFill patternType="solid">
        <fgColor rgb="FF002060"/>
        <bgColor rgb="FFFBBC04"/>
      </patternFill>
    </fill>
    <fill>
      <patternFill patternType="solid">
        <fgColor rgb="FF002060"/>
        <bgColor theme="6"/>
      </patternFill>
    </fill>
  </fills>
  <borders count="30">
    <border>
      <left/>
      <right/>
      <top/>
      <bottom/>
      <diagonal/>
    </border>
    <border>
      <left/>
      <right style="medium">
        <color rgb="FFFBBC04"/>
      </right>
      <top/>
      <bottom/>
      <diagonal/>
    </border>
    <border>
      <left style="medium">
        <color rgb="FFFBBC04"/>
      </left>
      <right/>
      <top/>
      <bottom/>
      <diagonal/>
    </border>
    <border>
      <left style="medium">
        <color rgb="FF073763"/>
      </left>
      <right style="thin">
        <color rgb="FF000000"/>
      </right>
      <top style="medium">
        <color rgb="FF073763"/>
      </top>
      <bottom/>
      <diagonal/>
    </border>
    <border>
      <left style="thin">
        <color rgb="FF000000"/>
      </left>
      <right style="thin">
        <color rgb="FF000000"/>
      </right>
      <top style="medium">
        <color rgb="FF073763"/>
      </top>
      <bottom/>
      <diagonal/>
    </border>
    <border>
      <left/>
      <right style="medium">
        <color rgb="FF073763"/>
      </right>
      <top style="medium">
        <color rgb="FF073763"/>
      </top>
      <bottom/>
      <diagonal/>
    </border>
    <border>
      <left style="medium">
        <color rgb="FF073763"/>
      </left>
      <right style="thin">
        <color rgb="FF000000"/>
      </right>
      <top/>
      <bottom/>
      <diagonal/>
    </border>
    <border>
      <left style="thin">
        <color rgb="FF000000"/>
      </left>
      <right style="thin">
        <color rgb="FF000000"/>
      </right>
      <top/>
      <bottom/>
      <diagonal/>
    </border>
    <border>
      <left/>
      <right style="medium">
        <color rgb="FF073763"/>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medium">
        <color rgb="FF000000"/>
      </left>
      <right style="thin">
        <color rgb="FF000000"/>
      </right>
      <top style="medium">
        <color rgb="FF000000"/>
      </top>
      <bottom style="thin">
        <color rgb="FFEFEFEF"/>
      </bottom>
      <diagonal/>
    </border>
    <border>
      <left style="thin">
        <color rgb="FF000000"/>
      </left>
      <right style="thin">
        <color rgb="FF000000"/>
      </right>
      <top style="medium">
        <color rgb="FF000000"/>
      </top>
      <bottom style="thin">
        <color rgb="FFEFEFEF"/>
      </bottom>
      <diagonal/>
    </border>
    <border>
      <left/>
      <right style="medium">
        <color rgb="FF000000"/>
      </right>
      <top style="medium">
        <color rgb="FF000000"/>
      </top>
      <bottom style="thin">
        <color rgb="FFEFEFEF"/>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ck">
        <color rgb="FF1155CC"/>
      </left>
      <right/>
      <top style="thick">
        <color rgb="FF1155CC"/>
      </top>
      <bottom/>
      <diagonal/>
    </border>
    <border>
      <left/>
      <right/>
      <top style="thick">
        <color rgb="FF1155CC"/>
      </top>
      <bottom/>
      <diagonal/>
    </border>
    <border>
      <left/>
      <right style="thick">
        <color rgb="FF1155CC"/>
      </right>
      <top style="thick">
        <color rgb="FF1155CC"/>
      </top>
      <bottom/>
      <diagonal/>
    </border>
    <border>
      <left style="thin">
        <color rgb="FFB7B7B7"/>
      </left>
      <right style="thin">
        <color rgb="FFB7B7B7"/>
      </right>
      <top style="thin">
        <color rgb="FFB7B7B7"/>
      </top>
      <bottom style="thin">
        <color rgb="FFB7B7B7"/>
      </bottom>
      <diagonal/>
    </border>
    <border>
      <left style="thick">
        <color rgb="FF1155CC"/>
      </left>
      <right/>
      <top/>
      <bottom/>
      <diagonal/>
    </border>
    <border>
      <left/>
      <right style="thick">
        <color rgb="FF1155CC"/>
      </right>
      <top/>
      <bottom/>
      <diagonal/>
    </border>
    <border>
      <left style="thick">
        <color rgb="FF1155CC"/>
      </left>
      <right/>
      <top/>
      <bottom style="thick">
        <color rgb="FF1155CC"/>
      </bottom>
      <diagonal/>
    </border>
    <border>
      <left/>
      <right/>
      <top/>
      <bottom style="thick">
        <color rgb="FF1155CC"/>
      </bottom>
      <diagonal/>
    </border>
    <border>
      <left/>
      <right style="thick">
        <color rgb="FF1155CC"/>
      </right>
      <top/>
      <bottom style="thick">
        <color rgb="FF1155CC"/>
      </bottom>
      <diagonal/>
    </border>
    <border>
      <left style="thin">
        <color rgb="FFB7B7B7"/>
      </left>
      <right style="thin">
        <color rgb="FFB7B7B7"/>
      </right>
      <top/>
      <bottom style="thin">
        <color rgb="FFB7B7B7"/>
      </bottom>
      <diagonal/>
    </border>
    <border>
      <left/>
      <right/>
      <top/>
      <bottom/>
      <diagonal/>
    </border>
  </borders>
  <cellStyleXfs count="1">
    <xf numFmtId="0" fontId="0" fillId="0" borderId="0"/>
  </cellStyleXfs>
  <cellXfs count="200">
    <xf numFmtId="0" fontId="0" fillId="0" borderId="0" xfId="0"/>
    <xf numFmtId="0" fontId="1" fillId="0" borderId="0" xfId="0" applyFont="1"/>
    <xf numFmtId="0" fontId="1" fillId="2" borderId="0" xfId="0" applyFont="1" applyFill="1"/>
    <xf numFmtId="0" fontId="2" fillId="2" borderId="0" xfId="0" applyFont="1" applyFill="1"/>
    <xf numFmtId="0" fontId="2" fillId="0" borderId="0" xfId="0" applyFont="1"/>
    <xf numFmtId="0" fontId="3" fillId="3" borderId="0" xfId="0" applyFont="1" applyFill="1"/>
    <xf numFmtId="0" fontId="4" fillId="0" borderId="0" xfId="0" applyFont="1"/>
    <xf numFmtId="0" fontId="5" fillId="0" borderId="0" xfId="0" applyFont="1"/>
    <xf numFmtId="0" fontId="1" fillId="4" borderId="0" xfId="0" applyFont="1" applyFill="1"/>
    <xf numFmtId="0" fontId="2" fillId="4" borderId="0" xfId="0" applyFont="1" applyFill="1"/>
    <xf numFmtId="0" fontId="2" fillId="5" borderId="0" xfId="0" applyFont="1" applyFill="1"/>
    <xf numFmtId="0" fontId="6" fillId="0" borderId="0" xfId="0" applyFont="1"/>
    <xf numFmtId="0" fontId="1" fillId="0" borderId="0" xfId="0" applyFont="1" applyAlignment="1">
      <alignment horizontal="right"/>
    </xf>
    <xf numFmtId="0" fontId="14" fillId="0" borderId="0" xfId="0" applyFont="1" applyAlignment="1">
      <alignment horizontal="center"/>
    </xf>
    <xf numFmtId="0" fontId="14" fillId="0" borderId="0" xfId="0" applyFont="1" applyAlignment="1">
      <alignment horizontal="right"/>
    </xf>
    <xf numFmtId="0" fontId="14" fillId="0" borderId="0" xfId="0" applyFont="1" applyAlignment="1">
      <alignment vertical="center"/>
    </xf>
    <xf numFmtId="0" fontId="14" fillId="0" borderId="0" xfId="0" applyFont="1" applyAlignment="1">
      <alignment horizontal="right" vertical="center"/>
    </xf>
    <xf numFmtId="0" fontId="14" fillId="0" borderId="0" xfId="0" applyFont="1"/>
    <xf numFmtId="9" fontId="14" fillId="0" borderId="0" xfId="0" applyNumberFormat="1" applyFont="1" applyAlignment="1">
      <alignment horizontal="right"/>
    </xf>
    <xf numFmtId="0" fontId="22" fillId="0" borderId="0" xfId="0" applyFont="1"/>
    <xf numFmtId="1" fontId="2" fillId="0" borderId="0" xfId="0" applyNumberFormat="1" applyFont="1"/>
    <xf numFmtId="0" fontId="2" fillId="0" borderId="0" xfId="0" applyFont="1" applyAlignment="1">
      <alignment horizontal="center"/>
    </xf>
    <xf numFmtId="3" fontId="2" fillId="0" borderId="0" xfId="0" applyNumberFormat="1" applyFont="1"/>
    <xf numFmtId="3" fontId="2" fillId="0" borderId="0" xfId="0" applyNumberFormat="1" applyFont="1" applyAlignment="1">
      <alignment horizontal="center"/>
    </xf>
    <xf numFmtId="164" fontId="2" fillId="0" borderId="0" xfId="0" applyNumberFormat="1" applyFont="1"/>
    <xf numFmtId="0" fontId="2" fillId="0" borderId="1" xfId="0" applyFont="1" applyBorder="1"/>
    <xf numFmtId="0" fontId="22" fillId="0" borderId="1" xfId="0" applyFont="1" applyBorder="1"/>
    <xf numFmtId="0" fontId="22" fillId="0" borderId="2" xfId="0" applyFont="1" applyBorder="1"/>
    <xf numFmtId="0" fontId="14" fillId="0" borderId="0" xfId="0" applyFont="1" applyAlignment="1">
      <alignment horizontal="center" vertical="top"/>
    </xf>
    <xf numFmtId="3" fontId="22" fillId="2" borderId="0" xfId="0" applyNumberFormat="1" applyFont="1" applyFill="1" applyAlignment="1">
      <alignment horizontal="center" vertical="top" textRotation="180"/>
    </xf>
    <xf numFmtId="3" fontId="22" fillId="0" borderId="0" xfId="0" applyNumberFormat="1" applyFont="1" applyAlignment="1">
      <alignment horizontal="center" vertical="top" textRotation="180"/>
    </xf>
    <xf numFmtId="3" fontId="22" fillId="4" borderId="0" xfId="0" applyNumberFormat="1" applyFont="1" applyFill="1" applyAlignment="1">
      <alignment horizontal="center" vertical="top" textRotation="180"/>
    </xf>
    <xf numFmtId="3" fontId="22" fillId="2" borderId="1" xfId="0" applyNumberFormat="1" applyFont="1" applyFill="1" applyBorder="1" applyAlignment="1">
      <alignment horizontal="center" vertical="top" textRotation="180"/>
    </xf>
    <xf numFmtId="0" fontId="22" fillId="0" borderId="0" xfId="0" applyFont="1" applyAlignment="1">
      <alignment horizontal="center" vertical="top" textRotation="180"/>
    </xf>
    <xf numFmtId="0" fontId="22" fillId="2" borderId="0" xfId="0" applyFont="1" applyFill="1" applyAlignment="1">
      <alignment horizontal="center" vertical="top" textRotation="180"/>
    </xf>
    <xf numFmtId="0" fontId="22" fillId="0" borderId="1" xfId="0" applyFont="1" applyBorder="1" applyAlignment="1">
      <alignment horizontal="center" vertical="top" textRotation="180"/>
    </xf>
    <xf numFmtId="3" fontId="14" fillId="0" borderId="0" xfId="0" applyNumberFormat="1" applyFont="1" applyAlignment="1">
      <alignment horizontal="right"/>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3" fontId="2" fillId="0" borderId="5"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0" borderId="7" xfId="0" applyNumberFormat="1" applyFont="1" applyBorder="1" applyAlignment="1">
      <alignment horizontal="center" vertical="center"/>
    </xf>
    <xf numFmtId="3" fontId="2" fillId="0" borderId="8" xfId="0" applyNumberFormat="1" applyFont="1" applyBorder="1" applyAlignment="1">
      <alignment horizontal="center" vertical="center"/>
    </xf>
    <xf numFmtId="9" fontId="2" fillId="0" borderId="9" xfId="0" applyNumberFormat="1" applyFont="1" applyBorder="1" applyAlignment="1">
      <alignment horizontal="center" vertical="center"/>
    </xf>
    <xf numFmtId="9" fontId="2" fillId="0" borderId="10" xfId="0" applyNumberFormat="1" applyFont="1" applyBorder="1" applyAlignment="1">
      <alignment horizontal="center" vertical="center"/>
    </xf>
    <xf numFmtId="9" fontId="2" fillId="0" borderId="11" xfId="0" applyNumberFormat="1" applyFont="1" applyBorder="1" applyAlignment="1">
      <alignment horizontal="center" vertical="center"/>
    </xf>
    <xf numFmtId="3" fontId="23" fillId="0" borderId="0" xfId="0" applyNumberFormat="1" applyFont="1" applyAlignment="1">
      <alignment horizontal="right"/>
    </xf>
    <xf numFmtId="3" fontId="2" fillId="0" borderId="12" xfId="0" applyNumberFormat="1" applyFont="1" applyBorder="1" applyAlignment="1">
      <alignment horizontal="center" vertical="center"/>
    </xf>
    <xf numFmtId="3" fontId="2" fillId="0" borderId="0" xfId="0" applyNumberFormat="1" applyFont="1" applyAlignment="1">
      <alignment horizontal="center" vertical="center"/>
    </xf>
    <xf numFmtId="3" fontId="24" fillId="0" borderId="12" xfId="0" applyNumberFormat="1" applyFont="1" applyBorder="1" applyAlignment="1">
      <alignment horizontal="center" vertical="center"/>
    </xf>
    <xf numFmtId="9" fontId="2" fillId="0" borderId="12" xfId="0" applyNumberFormat="1" applyFont="1" applyBorder="1" applyAlignment="1">
      <alignment horizontal="center" vertical="center"/>
    </xf>
    <xf numFmtId="9" fontId="2" fillId="0" borderId="7" xfId="0" applyNumberFormat="1" applyFont="1" applyBorder="1" applyAlignment="1">
      <alignment horizontal="center" vertical="center"/>
    </xf>
    <xf numFmtId="9" fontId="2" fillId="0" borderId="0" xfId="0" applyNumberFormat="1" applyFont="1" applyAlignment="1">
      <alignment horizontal="center" vertical="center"/>
    </xf>
    <xf numFmtId="9" fontId="2" fillId="0" borderId="13" xfId="0" applyNumberFormat="1" applyFont="1" applyBorder="1" applyAlignment="1">
      <alignment horizontal="center" vertical="center"/>
    </xf>
    <xf numFmtId="9" fontId="2" fillId="0" borderId="14" xfId="0" applyNumberFormat="1" applyFont="1" applyBorder="1" applyAlignment="1">
      <alignment horizontal="center" vertical="center"/>
    </xf>
    <xf numFmtId="9" fontId="2" fillId="0" borderId="15" xfId="0" applyNumberFormat="1" applyFont="1" applyBorder="1" applyAlignment="1">
      <alignment horizontal="center" vertical="center"/>
    </xf>
    <xf numFmtId="3" fontId="2" fillId="0" borderId="9" xfId="0" applyNumberFormat="1" applyFont="1" applyBorder="1" applyAlignment="1">
      <alignment horizontal="center" vertical="center"/>
    </xf>
    <xf numFmtId="3" fontId="2" fillId="0" borderId="10" xfId="0" applyNumberFormat="1" applyFont="1" applyBorder="1" applyAlignment="1">
      <alignment horizontal="center" vertical="center"/>
    </xf>
    <xf numFmtId="3" fontId="2" fillId="0" borderId="11" xfId="0" applyNumberFormat="1" applyFont="1" applyBorder="1" applyAlignment="1">
      <alignment horizontal="center" vertical="center"/>
    </xf>
    <xf numFmtId="0" fontId="1" fillId="0" borderId="0" xfId="0" applyFont="1" applyAlignment="1">
      <alignment horizontal="center" vertical="center" textRotation="45"/>
    </xf>
    <xf numFmtId="3" fontId="1" fillId="0" borderId="0" xfId="0" applyNumberFormat="1" applyFont="1" applyAlignment="1">
      <alignment horizontal="left" vertical="center" textRotation="45"/>
    </xf>
    <xf numFmtId="3" fontId="1" fillId="0" borderId="0" xfId="0" applyNumberFormat="1" applyFont="1" applyAlignment="1">
      <alignment horizontal="center" vertical="center" textRotation="45"/>
    </xf>
    <xf numFmtId="164" fontId="1" fillId="0" borderId="0" xfId="0" applyNumberFormat="1" applyFont="1" applyAlignment="1">
      <alignment horizontal="left" vertical="center" textRotation="45"/>
    </xf>
    <xf numFmtId="3" fontId="1" fillId="0" borderId="16" xfId="0" applyNumberFormat="1" applyFont="1" applyBorder="1" applyAlignment="1">
      <alignment horizontal="center" vertical="center" textRotation="45"/>
    </xf>
    <xf numFmtId="164" fontId="1" fillId="0" borderId="16" xfId="0" applyNumberFormat="1" applyFont="1" applyBorder="1" applyAlignment="1">
      <alignment horizontal="left" vertical="center" textRotation="45"/>
    </xf>
    <xf numFmtId="3" fontId="1" fillId="0" borderId="17" xfId="0" applyNumberFormat="1" applyFont="1" applyBorder="1" applyAlignment="1">
      <alignment horizontal="left" vertical="center" textRotation="45"/>
    </xf>
    <xf numFmtId="3" fontId="1" fillId="0" borderId="17" xfId="0" applyNumberFormat="1" applyFont="1" applyBorder="1" applyAlignment="1">
      <alignment horizontal="center" vertical="center" textRotation="45"/>
    </xf>
    <xf numFmtId="164" fontId="1" fillId="0" borderId="17" xfId="0" applyNumberFormat="1" applyFont="1" applyBorder="1" applyAlignment="1">
      <alignment horizontal="left" vertical="center" textRotation="45"/>
    </xf>
    <xf numFmtId="0" fontId="25" fillId="0" borderId="0" xfId="0" applyFont="1"/>
    <xf numFmtId="0" fontId="2" fillId="0" borderId="19" xfId="0" applyFont="1" applyBorder="1"/>
    <xf numFmtId="0" fontId="2" fillId="0" borderId="20" xfId="0" applyFont="1" applyBorder="1"/>
    <xf numFmtId="0" fontId="2" fillId="0" borderId="21" xfId="0" applyFont="1" applyBorder="1"/>
    <xf numFmtId="0" fontId="26" fillId="4" borderId="0" xfId="0" applyFont="1" applyFill="1"/>
    <xf numFmtId="1" fontId="2" fillId="4" borderId="0" xfId="0" applyNumberFormat="1" applyFont="1" applyFill="1"/>
    <xf numFmtId="1" fontId="5" fillId="4" borderId="22" xfId="0" applyNumberFormat="1" applyFont="1" applyFill="1" applyBorder="1" applyAlignment="1">
      <alignment horizontal="center"/>
    </xf>
    <xf numFmtId="1" fontId="2" fillId="4" borderId="22" xfId="0" applyNumberFormat="1" applyFont="1" applyFill="1" applyBorder="1" applyAlignment="1">
      <alignment horizontal="center"/>
    </xf>
    <xf numFmtId="3" fontId="15" fillId="4" borderId="18" xfId="0" applyNumberFormat="1" applyFont="1" applyFill="1" applyBorder="1"/>
    <xf numFmtId="3" fontId="15" fillId="4" borderId="18" xfId="0" applyNumberFormat="1" applyFont="1" applyFill="1" applyBorder="1" applyAlignment="1">
      <alignment horizontal="center"/>
    </xf>
    <xf numFmtId="164" fontId="15" fillId="4" borderId="18" xfId="0" applyNumberFormat="1" applyFont="1" applyFill="1" applyBorder="1"/>
    <xf numFmtId="0" fontId="2" fillId="0" borderId="23" xfId="0" applyFont="1" applyBorder="1"/>
    <xf numFmtId="0" fontId="27" fillId="0" borderId="0" xfId="0" applyFont="1" applyAlignment="1">
      <alignment horizontal="center"/>
    </xf>
    <xf numFmtId="0" fontId="2" fillId="0" borderId="24" xfId="0" applyFont="1" applyBorder="1"/>
    <xf numFmtId="0" fontId="28" fillId="2" borderId="0" xfId="0" applyFont="1" applyFill="1"/>
    <xf numFmtId="0" fontId="5" fillId="2" borderId="22" xfId="0" applyFont="1" applyFill="1" applyBorder="1" applyAlignment="1">
      <alignment horizontal="center"/>
    </xf>
    <xf numFmtId="0" fontId="2" fillId="2" borderId="22" xfId="0" applyFont="1" applyFill="1" applyBorder="1" applyAlignment="1">
      <alignment horizontal="center"/>
    </xf>
    <xf numFmtId="3" fontId="1" fillId="2" borderId="18" xfId="0" applyNumberFormat="1" applyFont="1" applyFill="1" applyBorder="1"/>
    <xf numFmtId="3" fontId="1" fillId="2" borderId="18" xfId="0" applyNumberFormat="1" applyFont="1" applyFill="1" applyBorder="1" applyAlignment="1">
      <alignment horizontal="center"/>
    </xf>
    <xf numFmtId="0" fontId="5" fillId="5" borderId="22" xfId="0" applyFont="1" applyFill="1" applyBorder="1" applyAlignment="1">
      <alignment horizontal="center"/>
    </xf>
    <xf numFmtId="0" fontId="2" fillId="5" borderId="22" xfId="0" applyFont="1" applyFill="1" applyBorder="1" applyAlignment="1">
      <alignment horizontal="center"/>
    </xf>
    <xf numFmtId="3" fontId="2" fillId="5" borderId="18" xfId="0" applyNumberFormat="1" applyFont="1" applyFill="1" applyBorder="1"/>
    <xf numFmtId="3" fontId="2" fillId="5" borderId="18" xfId="0" applyNumberFormat="1" applyFont="1" applyFill="1" applyBorder="1" applyAlignment="1">
      <alignment horizontal="center"/>
    </xf>
    <xf numFmtId="0" fontId="2" fillId="0" borderId="25" xfId="0" applyFont="1" applyBorder="1"/>
    <xf numFmtId="0" fontId="2" fillId="0" borderId="26" xfId="0" applyFont="1" applyBorder="1"/>
    <xf numFmtId="0" fontId="2" fillId="0" borderId="27" xfId="0" applyFont="1" applyBorder="1"/>
    <xf numFmtId="0" fontId="2" fillId="0" borderId="0" xfId="0" applyFont="1" applyAlignment="1">
      <alignment horizontal="center" vertical="center"/>
    </xf>
    <xf numFmtId="0" fontId="5" fillId="0" borderId="22" xfId="0" applyFont="1" applyBorder="1" applyAlignment="1">
      <alignment horizontal="center" vertical="center"/>
    </xf>
    <xf numFmtId="0" fontId="2" fillId="0" borderId="22" xfId="0" applyFont="1" applyBorder="1" applyAlignment="1">
      <alignment horizontal="center" vertical="center"/>
    </xf>
    <xf numFmtId="3" fontId="2" fillId="0" borderId="18" xfId="0" applyNumberFormat="1" applyFont="1" applyBorder="1" applyAlignment="1">
      <alignment horizontal="center" vertical="center"/>
    </xf>
    <xf numFmtId="3" fontId="2" fillId="0" borderId="18" xfId="0" applyNumberFormat="1" applyFont="1" applyBorder="1" applyAlignment="1">
      <alignment horizontal="center"/>
    </xf>
    <xf numFmtId="3" fontId="5" fillId="0" borderId="18" xfId="0" applyNumberFormat="1" applyFont="1" applyBorder="1" applyAlignment="1">
      <alignment horizontal="center" vertical="center"/>
    </xf>
    <xf numFmtId="0" fontId="2" fillId="5" borderId="0" xfId="0" applyFont="1" applyFill="1" applyAlignment="1">
      <alignment horizontal="center" vertical="center"/>
    </xf>
    <xf numFmtId="0" fontId="5" fillId="5" borderId="22" xfId="0" applyFont="1" applyFill="1" applyBorder="1" applyAlignment="1">
      <alignment horizontal="center" vertical="center"/>
    </xf>
    <xf numFmtId="0" fontId="2" fillId="5" borderId="22" xfId="0" applyFont="1" applyFill="1" applyBorder="1" applyAlignment="1">
      <alignment horizontal="center" vertical="center"/>
    </xf>
    <xf numFmtId="3" fontId="2" fillId="5" borderId="18" xfId="0" applyNumberFormat="1" applyFont="1" applyFill="1" applyBorder="1" applyAlignment="1">
      <alignment horizontal="center" vertical="center"/>
    </xf>
    <xf numFmtId="0" fontId="29" fillId="0" borderId="0" xfId="0" applyFont="1"/>
    <xf numFmtId="0" fontId="5" fillId="0" borderId="22" xfId="0" applyFont="1" applyBorder="1" applyAlignment="1">
      <alignment horizontal="center"/>
    </xf>
    <xf numFmtId="0" fontId="2" fillId="0" borderId="22" xfId="0" applyFont="1" applyBorder="1" applyAlignment="1">
      <alignment horizontal="center"/>
    </xf>
    <xf numFmtId="3" fontId="1" fillId="2" borderId="18" xfId="0" applyNumberFormat="1" applyFont="1" applyFill="1" applyBorder="1" applyAlignment="1">
      <alignment horizontal="center" vertical="center"/>
    </xf>
    <xf numFmtId="0" fontId="27" fillId="0" borderId="0" xfId="0" applyFont="1"/>
    <xf numFmtId="0" fontId="5" fillId="4" borderId="22" xfId="0" applyFont="1" applyFill="1" applyBorder="1" applyAlignment="1">
      <alignment horizontal="center"/>
    </xf>
    <xf numFmtId="0" fontId="2" fillId="4" borderId="22" xfId="0" applyFont="1" applyFill="1" applyBorder="1" applyAlignment="1">
      <alignment horizontal="center"/>
    </xf>
    <xf numFmtId="1" fontId="2" fillId="2" borderId="0" xfId="0" applyNumberFormat="1" applyFont="1" applyFill="1"/>
    <xf numFmtId="1" fontId="2" fillId="5" borderId="0" xfId="0" applyNumberFormat="1" applyFont="1" applyFill="1"/>
    <xf numFmtId="164" fontId="15" fillId="5" borderId="18" xfId="0" applyNumberFormat="1" applyFont="1" applyFill="1" applyBorder="1"/>
    <xf numFmtId="0" fontId="30" fillId="0" borderId="0" xfId="0" applyFont="1"/>
    <xf numFmtId="3" fontId="1" fillId="0" borderId="18" xfId="0" applyNumberFormat="1" applyFont="1" applyBorder="1"/>
    <xf numFmtId="3" fontId="1" fillId="0" borderId="18" xfId="0" applyNumberFormat="1" applyFont="1" applyBorder="1" applyAlignment="1">
      <alignment horizontal="center"/>
    </xf>
    <xf numFmtId="164" fontId="15" fillId="0" borderId="18" xfId="0" applyNumberFormat="1" applyFont="1" applyBorder="1"/>
    <xf numFmtId="0" fontId="31" fillId="0" borderId="0" xfId="0" applyFont="1"/>
    <xf numFmtId="3" fontId="2" fillId="4" borderId="18" xfId="0" applyNumberFormat="1" applyFont="1" applyFill="1" applyBorder="1"/>
    <xf numFmtId="3" fontId="2" fillId="4" borderId="18" xfId="0" applyNumberFormat="1" applyFont="1" applyFill="1" applyBorder="1" applyAlignment="1">
      <alignment horizontal="center"/>
    </xf>
    <xf numFmtId="3" fontId="2" fillId="2" borderId="18" xfId="0" applyNumberFormat="1" applyFont="1" applyFill="1" applyBorder="1"/>
    <xf numFmtId="0" fontId="33" fillId="4" borderId="16" xfId="0" applyFont="1" applyFill="1" applyBorder="1"/>
    <xf numFmtId="0" fontId="34" fillId="4" borderId="16" xfId="0" applyFont="1" applyFill="1" applyBorder="1" applyAlignment="1">
      <alignment horizontal="center"/>
    </xf>
    <xf numFmtId="0" fontId="35" fillId="4" borderId="11" xfId="0" applyFont="1" applyFill="1" applyBorder="1"/>
    <xf numFmtId="0" fontId="5" fillId="2" borderId="28" xfId="0" applyFont="1" applyFill="1" applyBorder="1" applyAlignment="1">
      <alignment horizontal="center"/>
    </xf>
    <xf numFmtId="0" fontId="2" fillId="2" borderId="28" xfId="0" applyFont="1" applyFill="1" applyBorder="1" applyAlignment="1">
      <alignment horizontal="center"/>
    </xf>
    <xf numFmtId="0" fontId="36" fillId="5" borderId="0" xfId="0" applyFont="1" applyFill="1"/>
    <xf numFmtId="164" fontId="15" fillId="2" borderId="18" xfId="0" applyNumberFormat="1" applyFont="1" applyFill="1" applyBorder="1"/>
    <xf numFmtId="0" fontId="37" fillId="0" borderId="0" xfId="0" applyFont="1"/>
    <xf numFmtId="3" fontId="5" fillId="2" borderId="18" xfId="0" applyNumberFormat="1" applyFont="1" applyFill="1" applyBorder="1" applyAlignment="1">
      <alignment horizontal="center" vertical="center"/>
    </xf>
    <xf numFmtId="3" fontId="5" fillId="5" borderId="18" xfId="0" applyNumberFormat="1" applyFont="1" applyFill="1" applyBorder="1" applyAlignment="1">
      <alignment horizontal="center" vertical="center"/>
    </xf>
    <xf numFmtId="3" fontId="2" fillId="2" borderId="18" xfId="0" applyNumberFormat="1" applyFont="1" applyFill="1" applyBorder="1" applyAlignment="1">
      <alignment horizontal="center"/>
    </xf>
    <xf numFmtId="0" fontId="2" fillId="5" borderId="0" xfId="0" applyFont="1" applyFill="1" applyAlignment="1">
      <alignment horizontal="center"/>
    </xf>
    <xf numFmtId="3" fontId="2" fillId="5" borderId="0" xfId="0" applyNumberFormat="1" applyFont="1" applyFill="1"/>
    <xf numFmtId="3" fontId="2" fillId="5" borderId="0" xfId="0" applyNumberFormat="1" applyFont="1" applyFill="1" applyAlignment="1">
      <alignment horizontal="center"/>
    </xf>
    <xf numFmtId="164" fontId="2" fillId="5" borderId="0" xfId="0" applyNumberFormat="1" applyFont="1" applyFill="1"/>
    <xf numFmtId="0" fontId="5" fillId="5" borderId="0" xfId="0" applyFont="1" applyFill="1" applyAlignment="1">
      <alignment horizontal="center"/>
    </xf>
    <xf numFmtId="164" fontId="15" fillId="5" borderId="0" xfId="0" applyNumberFormat="1" applyFont="1" applyFill="1"/>
    <xf numFmtId="3" fontId="25" fillId="0" borderId="0" xfId="0" applyNumberFormat="1" applyFont="1" applyAlignment="1">
      <alignment horizontal="center"/>
    </xf>
    <xf numFmtId="0" fontId="29" fillId="0" borderId="29" xfId="0" applyFont="1" applyBorder="1"/>
    <xf numFmtId="0" fontId="38" fillId="6" borderId="0" xfId="0" applyFont="1" applyFill="1"/>
    <xf numFmtId="0" fontId="39" fillId="0" borderId="0" xfId="0" applyFont="1"/>
    <xf numFmtId="0" fontId="40" fillId="3" borderId="0" xfId="0" applyFont="1" applyFill="1" applyAlignment="1">
      <alignment horizontal="left"/>
    </xf>
    <xf numFmtId="0" fontId="41" fillId="0" borderId="29" xfId="0" applyFont="1" applyBorder="1"/>
    <xf numFmtId="0" fontId="42" fillId="6" borderId="0" xfId="0" applyFont="1" applyFill="1"/>
    <xf numFmtId="0" fontId="45" fillId="0" borderId="0" xfId="0" applyFont="1"/>
    <xf numFmtId="0" fontId="45" fillId="7" borderId="0" xfId="0" applyFont="1" applyFill="1"/>
    <xf numFmtId="0" fontId="43" fillId="0" borderId="0" xfId="0" applyFont="1"/>
    <xf numFmtId="0" fontId="43" fillId="5" borderId="0" xfId="0" applyFont="1" applyFill="1"/>
    <xf numFmtId="0" fontId="46" fillId="0" borderId="0" xfId="0" applyFont="1"/>
    <xf numFmtId="3" fontId="44" fillId="2" borderId="0" xfId="0" applyNumberFormat="1" applyFont="1" applyFill="1" applyAlignment="1">
      <alignment horizontal="center" vertical="top" textRotation="180"/>
    </xf>
    <xf numFmtId="0" fontId="14" fillId="0" borderId="0" xfId="0" applyFont="1" applyAlignment="1">
      <alignment horizontal="center" vertical="center" textRotation="255"/>
    </xf>
    <xf numFmtId="0" fontId="48" fillId="0" borderId="0" xfId="0" applyFont="1"/>
    <xf numFmtId="0" fontId="7" fillId="4" borderId="0" xfId="0" applyFont="1" applyFill="1"/>
    <xf numFmtId="0" fontId="10" fillId="5" borderId="0" xfId="0" applyFont="1" applyFill="1" applyAlignment="1">
      <alignment horizontal="center"/>
    </xf>
    <xf numFmtId="0" fontId="0" fillId="0" borderId="0" xfId="0"/>
    <xf numFmtId="0" fontId="47" fillId="5" borderId="0" xfId="0" applyFont="1" applyFill="1" applyAlignment="1">
      <alignment horizontal="center" vertical="center"/>
    </xf>
    <xf numFmtId="164" fontId="8" fillId="0" borderId="0" xfId="0" applyNumberFormat="1" applyFont="1" applyAlignment="1">
      <alignment horizontal="center"/>
    </xf>
    <xf numFmtId="164" fontId="12" fillId="0" borderId="0" xfId="0" applyNumberFormat="1" applyFont="1" applyAlignment="1">
      <alignment horizontal="center" vertical="center"/>
    </xf>
    <xf numFmtId="0" fontId="2" fillId="0" borderId="0" xfId="0" applyFont="1" applyAlignment="1">
      <alignment horizontal="center" vertical="center" wrapText="1"/>
    </xf>
    <xf numFmtId="0" fontId="9" fillId="0" borderId="1" xfId="0" applyFont="1" applyBorder="1"/>
    <xf numFmtId="164" fontId="15" fillId="0" borderId="0" xfId="0" applyNumberFormat="1" applyFont="1" applyAlignment="1">
      <alignment horizontal="center"/>
    </xf>
    <xf numFmtId="3" fontId="15" fillId="0" borderId="0" xfId="0" applyNumberFormat="1" applyFont="1" applyAlignment="1">
      <alignment horizontal="center"/>
    </xf>
    <xf numFmtId="0" fontId="26" fillId="4" borderId="0" xfId="0" applyFont="1" applyFill="1"/>
    <xf numFmtId="0" fontId="32" fillId="4" borderId="16" xfId="0" applyFont="1" applyFill="1" applyBorder="1"/>
    <xf numFmtId="0" fontId="9" fillId="0" borderId="16" xfId="0" applyFont="1" applyBorder="1"/>
    <xf numFmtId="0" fontId="21" fillId="2" borderId="2" xfId="0" applyFont="1" applyFill="1" applyBorder="1" applyAlignment="1">
      <alignment horizontal="center" vertical="center" wrapText="1"/>
    </xf>
    <xf numFmtId="0" fontId="19" fillId="0" borderId="0" xfId="0" applyFont="1" applyAlignment="1">
      <alignment horizontal="center" vertical="center" wrapText="1"/>
    </xf>
    <xf numFmtId="3" fontId="20" fillId="2" borderId="0" xfId="0" applyNumberFormat="1" applyFont="1" applyFill="1" applyAlignment="1">
      <alignment horizontal="center" vertical="center" wrapText="1"/>
    </xf>
    <xf numFmtId="0" fontId="16" fillId="2" borderId="0" xfId="0" applyFont="1" applyFill="1" applyAlignment="1">
      <alignment horizontal="center" vertical="center" wrapText="1"/>
    </xf>
    <xf numFmtId="3" fontId="14" fillId="0" borderId="0" xfId="0" applyNumberFormat="1" applyFont="1" applyAlignment="1">
      <alignment horizontal="right"/>
    </xf>
    <xf numFmtId="164" fontId="1" fillId="0" borderId="0" xfId="0" applyNumberFormat="1" applyFont="1" applyAlignment="1">
      <alignment horizontal="center"/>
    </xf>
    <xf numFmtId="0" fontId="11" fillId="5" borderId="2" xfId="0" applyFont="1" applyFill="1" applyBorder="1" applyAlignment="1">
      <alignment horizontal="center"/>
    </xf>
    <xf numFmtId="164" fontId="1" fillId="0" borderId="2" xfId="0" applyNumberFormat="1" applyFont="1" applyBorder="1" applyAlignment="1">
      <alignment horizontal="center"/>
    </xf>
    <xf numFmtId="164" fontId="13" fillId="0" borderId="2" xfId="0" applyNumberFormat="1" applyFont="1" applyBorder="1" applyAlignment="1">
      <alignment horizontal="center"/>
    </xf>
    <xf numFmtId="0" fontId="17" fillId="0" borderId="0" xfId="0" applyFont="1" applyAlignment="1">
      <alignment horizontal="center" vertical="center"/>
    </xf>
    <xf numFmtId="0" fontId="18" fillId="2" borderId="0" xfId="0" applyFont="1" applyFill="1" applyAlignment="1">
      <alignment horizontal="center" vertical="center"/>
    </xf>
    <xf numFmtId="0" fontId="49" fillId="8" borderId="0" xfId="0" applyFont="1" applyFill="1" applyAlignment="1">
      <alignment horizontal="center"/>
    </xf>
    <xf numFmtId="0" fontId="48" fillId="9" borderId="0" xfId="0" applyFont="1" applyFill="1"/>
    <xf numFmtId="0" fontId="48" fillId="9" borderId="0" xfId="0" applyFont="1" applyFill="1"/>
    <xf numFmtId="0" fontId="49" fillId="10" borderId="0" xfId="0" applyFont="1" applyFill="1" applyAlignment="1">
      <alignment horizontal="center"/>
    </xf>
    <xf numFmtId="1" fontId="48" fillId="10" borderId="0" xfId="0" applyNumberFormat="1" applyFont="1" applyFill="1"/>
    <xf numFmtId="1" fontId="50" fillId="10" borderId="0" xfId="0" applyNumberFormat="1" applyFont="1" applyFill="1" applyAlignment="1">
      <alignment horizontal="center"/>
    </xf>
    <xf numFmtId="1" fontId="48" fillId="10" borderId="0" xfId="0" applyNumberFormat="1" applyFont="1" applyFill="1" applyAlignment="1">
      <alignment horizontal="center"/>
    </xf>
    <xf numFmtId="3" fontId="48" fillId="10" borderId="18" xfId="0" applyNumberFormat="1" applyFont="1" applyFill="1" applyBorder="1"/>
    <xf numFmtId="3" fontId="48" fillId="10" borderId="18" xfId="0" applyNumberFormat="1" applyFont="1" applyFill="1" applyBorder="1" applyAlignment="1">
      <alignment horizontal="center"/>
    </xf>
    <xf numFmtId="164" fontId="51" fillId="10" borderId="18" xfId="0" applyNumberFormat="1" applyFont="1" applyFill="1" applyBorder="1"/>
    <xf numFmtId="0" fontId="49" fillId="10" borderId="0" xfId="0" applyFont="1" applyFill="1" applyAlignment="1">
      <alignment horizontal="left"/>
    </xf>
    <xf numFmtId="0" fontId="48" fillId="10" borderId="0" xfId="0" applyFont="1" applyFill="1"/>
    <xf numFmtId="0" fontId="50" fillId="10" borderId="22" xfId="0" applyFont="1" applyFill="1" applyBorder="1" applyAlignment="1">
      <alignment horizontal="center"/>
    </xf>
    <xf numFmtId="0" fontId="48" fillId="10" borderId="22" xfId="0" applyFont="1" applyFill="1" applyBorder="1" applyAlignment="1">
      <alignment horizontal="center"/>
    </xf>
    <xf numFmtId="3" fontId="51" fillId="10" borderId="18" xfId="0" applyNumberFormat="1" applyFont="1" applyFill="1" applyBorder="1"/>
    <xf numFmtId="0" fontId="49" fillId="11" borderId="0" xfId="0" applyFont="1" applyFill="1"/>
    <xf numFmtId="0" fontId="51" fillId="11" borderId="0" xfId="0" applyFont="1" applyFill="1"/>
    <xf numFmtId="1" fontId="48" fillId="11" borderId="0" xfId="0" applyNumberFormat="1" applyFont="1" applyFill="1"/>
    <xf numFmtId="1" fontId="50" fillId="11" borderId="22" xfId="0" applyNumberFormat="1" applyFont="1" applyFill="1" applyBorder="1" applyAlignment="1">
      <alignment horizontal="center"/>
    </xf>
    <xf numFmtId="1" fontId="48" fillId="11" borderId="22" xfId="0" applyNumberFormat="1" applyFont="1" applyFill="1" applyBorder="1" applyAlignment="1">
      <alignment horizontal="center"/>
    </xf>
    <xf numFmtId="3" fontId="48" fillId="11" borderId="18" xfId="0" applyNumberFormat="1" applyFont="1" applyFill="1" applyBorder="1"/>
    <xf numFmtId="164" fontId="51" fillId="11" borderId="18" xfId="0" applyNumberFormat="1" applyFont="1" applyFill="1" applyBorder="1"/>
  </cellXfs>
  <cellStyles count="1">
    <cellStyle name="Normal" xfId="0" builtinId="0"/>
  </cellStyles>
  <dxfs count="2">
    <dxf>
      <fill>
        <patternFill patternType="solid">
          <fgColor rgb="FFCC0000"/>
          <bgColor rgb="FFCC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fr-FR" b="0">
                <a:solidFill>
                  <a:srgbClr val="757575"/>
                </a:solidFill>
                <a:latin typeface="+mn-lt"/>
              </a:rPr>
              <a:t>Sales focus</a:t>
            </a:r>
          </a:p>
        </c:rich>
      </c:tx>
      <c:overlay val="0"/>
    </c:title>
    <c:autoTitleDeleted val="0"/>
    <c:plotArea>
      <c:layout>
        <c:manualLayout>
          <c:xMode val="edge"/>
          <c:yMode val="edge"/>
          <c:x val="4.0893195069558096E-2"/>
          <c:y val="7.2964509394572011E-2"/>
          <c:w val="0.84342759052782312"/>
          <c:h val="0.60756287397256792"/>
        </c:manualLayout>
      </c:layout>
      <c:lineChart>
        <c:grouping val="standard"/>
        <c:varyColors val="1"/>
        <c:ser>
          <c:idx val="0"/>
          <c:order val="0"/>
          <c:spPr>
            <a:ln cmpd="sng">
              <a:solidFill>
                <a:srgbClr val="4285F4"/>
              </a:solidFill>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'Aligning Sales &amp; Marketing'!$C$33:$AN$33</c:f>
              <c:strCache>
                <c:ptCount val="38"/>
                <c:pt idx="0">
                  <c:v>Differentiated Value proposition</c:v>
                </c:pt>
                <c:pt idx="1">
                  <c:v>ICP defined</c:v>
                </c:pt>
                <c:pt idx="2">
                  <c:v>Territory and segmentation</c:v>
                </c:pt>
                <c:pt idx="3">
                  <c:v>Accounts tiered, prioritized and fairly distributed</c:v>
                </c:pt>
                <c:pt idx="4">
                  <c:v>Engagement strategy defined &amp; distributed among channels by tiers</c:v>
                </c:pt>
                <c:pt idx="5">
                  <c:v>Existing database depth, granularity and automation with CRM</c:v>
                </c:pt>
                <c:pt idx="6">
                  <c:v>AI driven insight and suggestions</c:v>
                </c:pt>
                <c:pt idx="7">
                  <c:v>Emails and documents ready to use templates for outreach </c:v>
                </c:pt>
                <c:pt idx="8">
                  <c:v>Workflow automation for outreach and follow up</c:v>
                </c:pt>
                <c:pt idx="9">
                  <c:v>Lead generation rocks</c:v>
                </c:pt>
                <c:pt idx="10">
                  <c:v>Qualification principles including RFPs works and you can show it</c:v>
                </c:pt>
                <c:pt idx="11">
                  <c:v>Personas identification &amp; knowledge</c:v>
                </c:pt>
                <c:pt idx="12">
                  <c:v>Insight based first contact</c:v>
                </c:pt>
                <c:pt idx="13">
                  <c:v>Prospecting and content tailored to business situation</c:v>
                </c:pt>
                <c:pt idx="14">
                  <c:v>KPIs defined, monitored and adjusted to business situations</c:v>
                </c:pt>
                <c:pt idx="15">
                  <c:v>CRM implemented and used as the single source of truth</c:v>
                </c:pt>
                <c:pt idx="16">
                  <c:v>Buying process aligned with selling process</c:v>
                </c:pt>
                <c:pt idx="17">
                  <c:v>Verified outcomes leveraged at each stage of the sales process</c:v>
                </c:pt>
                <c:pt idx="18">
                  <c:v>Job aid available at each stage of the sales process</c:v>
                </c:pt>
                <c:pt idx="19">
                  <c:v>Sales methodology implemented and adopted</c:v>
                </c:pt>
                <c:pt idx="20">
                  <c:v>Value based discussions and ROI documented</c:v>
                </c:pt>
                <c:pt idx="21">
                  <c:v>Opportunity management and forecasting</c:v>
                </c:pt>
                <c:pt idx="22">
                  <c:v>Consistent and ready to use reporting and dashboarding from pipeline to delinquency</c:v>
                </c:pt>
                <c:pt idx="23">
                  <c:v>Territory planning used and followed up</c:v>
                </c:pt>
                <c:pt idx="24">
                  <c:v>Accounts targeted and tailor made engagement</c:v>
                </c:pt>
                <c:pt idx="25">
                  <c:v>Time management leveraged to design the perfect week</c:v>
                </c:pt>
                <c:pt idx="26">
                  <c:v>Product and industry knowledge</c:v>
                </c:pt>
                <c:pt idx="27">
                  <c:v>Onboarding designed as the starting point of continuous learning</c:v>
                </c:pt>
                <c:pt idx="28">
                  <c:v>Marketing contribution to sales knowledge and impact</c:v>
                </c:pt>
                <c:pt idx="29">
                  <c:v>Continuous learning</c:v>
                </c:pt>
                <c:pt idx="30">
                  <c:v>Sales commissions planning</c:v>
                </c:pt>
                <c:pt idx="31">
                  <c:v>Performance culture</c:v>
                </c:pt>
                <c:pt idx="32">
                  <c:v>Obstacles and bottlenecks</c:v>
                </c:pt>
                <c:pt idx="33">
                  <c:v>Objectives and leading indicators</c:v>
                </c:pt>
                <c:pt idx="34">
                  <c:v>Skills, aptitudes and attitudes</c:v>
                </c:pt>
                <c:pt idx="35">
                  <c:v>Sales management impact</c:v>
                </c:pt>
                <c:pt idx="36">
                  <c:v>Resources to support sales effort</c:v>
                </c:pt>
                <c:pt idx="37">
                  <c:v>Customer experience is real</c:v>
                </c:pt>
              </c:strCache>
            </c:strRef>
          </c:cat>
          <c:val>
            <c:numRef>
              <c:f>'Aligning Sales &amp; Marketing'!$B$36:$AN$36</c:f>
              <c:numCache>
                <c:formatCode>#,##0</c:formatCode>
                <c:ptCount val="39"/>
                <c:pt idx="1">
                  <c:v>16</c:v>
                </c:pt>
                <c:pt idx="2">
                  <c:v>16</c:v>
                </c:pt>
                <c:pt idx="3">
                  <c:v>12</c:v>
                </c:pt>
                <c:pt idx="4">
                  <c:v>12</c:v>
                </c:pt>
                <c:pt idx="5">
                  <c:v>16</c:v>
                </c:pt>
                <c:pt idx="6">
                  <c:v>12</c:v>
                </c:pt>
                <c:pt idx="7">
                  <c:v>12</c:v>
                </c:pt>
                <c:pt idx="8">
                  <c:v>16</c:v>
                </c:pt>
                <c:pt idx="9">
                  <c:v>12</c:v>
                </c:pt>
                <c:pt idx="10">
                  <c:v>16</c:v>
                </c:pt>
                <c:pt idx="11">
                  <c:v>12</c:v>
                </c:pt>
                <c:pt idx="12">
                  <c:v>20</c:v>
                </c:pt>
                <c:pt idx="13">
                  <c:v>16</c:v>
                </c:pt>
                <c:pt idx="14">
                  <c:v>20</c:v>
                </c:pt>
                <c:pt idx="15">
                  <c:v>16</c:v>
                </c:pt>
                <c:pt idx="16">
                  <c:v>12</c:v>
                </c:pt>
                <c:pt idx="17">
                  <c:v>24</c:v>
                </c:pt>
                <c:pt idx="18">
                  <c:v>12</c:v>
                </c:pt>
                <c:pt idx="19">
                  <c:v>12</c:v>
                </c:pt>
                <c:pt idx="20">
                  <c:v>20</c:v>
                </c:pt>
                <c:pt idx="21">
                  <c:v>24</c:v>
                </c:pt>
                <c:pt idx="22">
                  <c:v>16</c:v>
                </c:pt>
                <c:pt idx="23">
                  <c:v>12</c:v>
                </c:pt>
                <c:pt idx="24">
                  <c:v>12</c:v>
                </c:pt>
                <c:pt idx="25">
                  <c:v>12</c:v>
                </c:pt>
                <c:pt idx="26">
                  <c:v>16</c:v>
                </c:pt>
                <c:pt idx="27">
                  <c:v>16</c:v>
                </c:pt>
                <c:pt idx="28">
                  <c:v>12</c:v>
                </c:pt>
                <c:pt idx="29">
                  <c:v>28</c:v>
                </c:pt>
                <c:pt idx="30">
                  <c:v>12</c:v>
                </c:pt>
                <c:pt idx="31">
                  <c:v>16</c:v>
                </c:pt>
                <c:pt idx="32">
                  <c:v>12</c:v>
                </c:pt>
                <c:pt idx="33">
                  <c:v>12</c:v>
                </c:pt>
                <c:pt idx="34">
                  <c:v>16</c:v>
                </c:pt>
                <c:pt idx="35">
                  <c:v>12</c:v>
                </c:pt>
                <c:pt idx="36">
                  <c:v>36</c:v>
                </c:pt>
                <c:pt idx="37">
                  <c:v>12</c:v>
                </c:pt>
                <c:pt idx="38">
                  <c:v>16</c:v>
                </c:pt>
              </c:numCache>
            </c:numRef>
          </c:val>
          <c:smooth val="0"/>
          <c:extLst>
            <c:ext xmlns:c16="http://schemas.microsoft.com/office/drawing/2014/chart" uri="{C3380CC4-5D6E-409C-BE32-E72D297353CC}">
              <c16:uniqueId val="{00000000-7FD8-4D1C-860F-94D67E671FA8}"/>
            </c:ext>
          </c:extLst>
        </c:ser>
        <c:ser>
          <c:idx val="1"/>
          <c:order val="1"/>
          <c:spPr>
            <a:ln cmpd="sng">
              <a:solidFill>
                <a:srgbClr val="EA4335"/>
              </a:solidFill>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'Aligning Sales &amp; Marketing'!$C$33:$AN$33</c:f>
              <c:strCache>
                <c:ptCount val="38"/>
                <c:pt idx="0">
                  <c:v>Differentiated Value proposition</c:v>
                </c:pt>
                <c:pt idx="1">
                  <c:v>ICP defined</c:v>
                </c:pt>
                <c:pt idx="2">
                  <c:v>Territory and segmentation</c:v>
                </c:pt>
                <c:pt idx="3">
                  <c:v>Accounts tiered, prioritized and fairly distributed</c:v>
                </c:pt>
                <c:pt idx="4">
                  <c:v>Engagement strategy defined &amp; distributed among channels by tiers</c:v>
                </c:pt>
                <c:pt idx="5">
                  <c:v>Existing database depth, granularity and automation with CRM</c:v>
                </c:pt>
                <c:pt idx="6">
                  <c:v>AI driven insight and suggestions</c:v>
                </c:pt>
                <c:pt idx="7">
                  <c:v>Emails and documents ready to use templates for outreach </c:v>
                </c:pt>
                <c:pt idx="8">
                  <c:v>Workflow automation for outreach and follow up</c:v>
                </c:pt>
                <c:pt idx="9">
                  <c:v>Lead generation rocks</c:v>
                </c:pt>
                <c:pt idx="10">
                  <c:v>Qualification principles including RFPs works and you can show it</c:v>
                </c:pt>
                <c:pt idx="11">
                  <c:v>Personas identification &amp; knowledge</c:v>
                </c:pt>
                <c:pt idx="12">
                  <c:v>Insight based first contact</c:v>
                </c:pt>
                <c:pt idx="13">
                  <c:v>Prospecting and content tailored to business situation</c:v>
                </c:pt>
                <c:pt idx="14">
                  <c:v>KPIs defined, monitored and adjusted to business situations</c:v>
                </c:pt>
                <c:pt idx="15">
                  <c:v>CRM implemented and used as the single source of truth</c:v>
                </c:pt>
                <c:pt idx="16">
                  <c:v>Buying process aligned with selling process</c:v>
                </c:pt>
                <c:pt idx="17">
                  <c:v>Verified outcomes leveraged at each stage of the sales process</c:v>
                </c:pt>
                <c:pt idx="18">
                  <c:v>Job aid available at each stage of the sales process</c:v>
                </c:pt>
                <c:pt idx="19">
                  <c:v>Sales methodology implemented and adopted</c:v>
                </c:pt>
                <c:pt idx="20">
                  <c:v>Value based discussions and ROI documented</c:v>
                </c:pt>
                <c:pt idx="21">
                  <c:v>Opportunity management and forecasting</c:v>
                </c:pt>
                <c:pt idx="22">
                  <c:v>Consistent and ready to use reporting and dashboarding from pipeline to delinquency</c:v>
                </c:pt>
                <c:pt idx="23">
                  <c:v>Territory planning used and followed up</c:v>
                </c:pt>
                <c:pt idx="24">
                  <c:v>Accounts targeted and tailor made engagement</c:v>
                </c:pt>
                <c:pt idx="25">
                  <c:v>Time management leveraged to design the perfect week</c:v>
                </c:pt>
                <c:pt idx="26">
                  <c:v>Product and industry knowledge</c:v>
                </c:pt>
                <c:pt idx="27">
                  <c:v>Onboarding designed as the starting point of continuous learning</c:v>
                </c:pt>
                <c:pt idx="28">
                  <c:v>Marketing contribution to sales knowledge and impact</c:v>
                </c:pt>
                <c:pt idx="29">
                  <c:v>Continuous learning</c:v>
                </c:pt>
                <c:pt idx="30">
                  <c:v>Sales commissions planning</c:v>
                </c:pt>
                <c:pt idx="31">
                  <c:v>Performance culture</c:v>
                </c:pt>
                <c:pt idx="32">
                  <c:v>Obstacles and bottlenecks</c:v>
                </c:pt>
                <c:pt idx="33">
                  <c:v>Objectives and leading indicators</c:v>
                </c:pt>
                <c:pt idx="34">
                  <c:v>Skills, aptitudes and attitudes</c:v>
                </c:pt>
                <c:pt idx="35">
                  <c:v>Sales management impact</c:v>
                </c:pt>
                <c:pt idx="36">
                  <c:v>Resources to support sales effort</c:v>
                </c:pt>
                <c:pt idx="37">
                  <c:v>Customer experience is real</c:v>
                </c:pt>
              </c:strCache>
            </c:strRef>
          </c:cat>
          <c:val>
            <c:numRef>
              <c:f>'Aligning Sales &amp; Marketing'!$B$37:$AN$37</c:f>
              <c:numCache>
                <c:formatCode>#,##0</c:formatCode>
                <c:ptCount val="39"/>
                <c:pt idx="1">
                  <c:v>13</c:v>
                </c:pt>
                <c:pt idx="2">
                  <c:v>7</c:v>
                </c:pt>
                <c:pt idx="3">
                  <c:v>9</c:v>
                </c:pt>
                <c:pt idx="4">
                  <c:v>8</c:v>
                </c:pt>
                <c:pt idx="5">
                  <c:v>6</c:v>
                </c:pt>
                <c:pt idx="6">
                  <c:v>3</c:v>
                </c:pt>
                <c:pt idx="7">
                  <c:v>9</c:v>
                </c:pt>
                <c:pt idx="8">
                  <c:v>10</c:v>
                </c:pt>
                <c:pt idx="9">
                  <c:v>8</c:v>
                </c:pt>
                <c:pt idx="10">
                  <c:v>12</c:v>
                </c:pt>
                <c:pt idx="11">
                  <c:v>11</c:v>
                </c:pt>
                <c:pt idx="12">
                  <c:v>14</c:v>
                </c:pt>
                <c:pt idx="13">
                  <c:v>11</c:v>
                </c:pt>
                <c:pt idx="14">
                  <c:v>14</c:v>
                </c:pt>
                <c:pt idx="15">
                  <c:v>13</c:v>
                </c:pt>
                <c:pt idx="16">
                  <c:v>8</c:v>
                </c:pt>
                <c:pt idx="17">
                  <c:v>17</c:v>
                </c:pt>
                <c:pt idx="18">
                  <c:v>8</c:v>
                </c:pt>
                <c:pt idx="19">
                  <c:v>8</c:v>
                </c:pt>
                <c:pt idx="20">
                  <c:v>14</c:v>
                </c:pt>
                <c:pt idx="21">
                  <c:v>17</c:v>
                </c:pt>
                <c:pt idx="22">
                  <c:v>10</c:v>
                </c:pt>
                <c:pt idx="23">
                  <c:v>7</c:v>
                </c:pt>
                <c:pt idx="24">
                  <c:v>9</c:v>
                </c:pt>
                <c:pt idx="25">
                  <c:v>8</c:v>
                </c:pt>
                <c:pt idx="26">
                  <c:v>4</c:v>
                </c:pt>
                <c:pt idx="27">
                  <c:v>9</c:v>
                </c:pt>
                <c:pt idx="28">
                  <c:v>9</c:v>
                </c:pt>
                <c:pt idx="29">
                  <c:v>18</c:v>
                </c:pt>
                <c:pt idx="30">
                  <c:v>7</c:v>
                </c:pt>
                <c:pt idx="31">
                  <c:v>14</c:v>
                </c:pt>
                <c:pt idx="32">
                  <c:v>6</c:v>
                </c:pt>
                <c:pt idx="33">
                  <c:v>9</c:v>
                </c:pt>
                <c:pt idx="34">
                  <c:v>11</c:v>
                </c:pt>
                <c:pt idx="35">
                  <c:v>9</c:v>
                </c:pt>
                <c:pt idx="36">
                  <c:v>23</c:v>
                </c:pt>
                <c:pt idx="37">
                  <c:v>6</c:v>
                </c:pt>
                <c:pt idx="38">
                  <c:v>10</c:v>
                </c:pt>
              </c:numCache>
            </c:numRef>
          </c:val>
          <c:smooth val="0"/>
          <c:extLst>
            <c:ext xmlns:c16="http://schemas.microsoft.com/office/drawing/2014/chart" uri="{C3380CC4-5D6E-409C-BE32-E72D297353CC}">
              <c16:uniqueId val="{00000001-7FD8-4D1C-860F-94D67E671FA8}"/>
            </c:ext>
          </c:extLst>
        </c:ser>
        <c:dLbls>
          <c:showLegendKey val="0"/>
          <c:showVal val="0"/>
          <c:showCatName val="0"/>
          <c:showSerName val="0"/>
          <c:showPercent val="0"/>
          <c:showBubbleSize val="0"/>
        </c:dLbls>
        <c:smooth val="0"/>
        <c:axId val="911455081"/>
        <c:axId val="1656728581"/>
      </c:lineChart>
      <c:catAx>
        <c:axId val="911455081"/>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rot="-3600000"/>
          <a:lstStyle/>
          <a:p>
            <a:pPr lvl="0">
              <a:defRPr b="0">
                <a:solidFill>
                  <a:srgbClr val="000000"/>
                </a:solidFill>
                <a:latin typeface="+mn-lt"/>
              </a:defRPr>
            </a:pPr>
            <a:endParaRPr lang="en-US"/>
          </a:p>
        </c:txPr>
        <c:crossAx val="1656728581"/>
        <c:crosses val="autoZero"/>
        <c:auto val="1"/>
        <c:lblAlgn val="ctr"/>
        <c:lblOffset val="100"/>
        <c:noMultiLvlLbl val="1"/>
      </c:catAx>
      <c:valAx>
        <c:axId val="165672858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911455081"/>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fr-FR" b="0">
                <a:solidFill>
                  <a:srgbClr val="757575"/>
                </a:solidFill>
                <a:latin typeface="+mn-lt"/>
              </a:rPr>
              <a:t>Frictions focus</a:t>
            </a:r>
          </a:p>
        </c:rich>
      </c:tx>
      <c:overlay val="0"/>
    </c:title>
    <c:autoTitleDeleted val="0"/>
    <c:plotArea>
      <c:layout>
        <c:manualLayout>
          <c:xMode val="edge"/>
          <c:yMode val="edge"/>
          <c:x val="0.10365254510309278"/>
          <c:y val="0.11636786188579015"/>
          <c:w val="0.84634745489690721"/>
          <c:h val="0.54598273572377165"/>
        </c:manualLayout>
      </c:layout>
      <c:lineChart>
        <c:grouping val="standard"/>
        <c:varyColors val="1"/>
        <c:ser>
          <c:idx val="0"/>
          <c:order val="0"/>
          <c:tx>
            <c:strRef>
              <c:f>'Aligning Sales &amp; Marketing'!$AO$36</c:f>
              <c:strCache>
                <c:ptCount val="1"/>
                <c:pt idx="0">
                  <c:v>12</c:v>
                </c:pt>
              </c:strCache>
            </c:strRef>
          </c:tx>
          <c:spPr>
            <a:ln cmpd="sng">
              <a:solidFill>
                <a:srgbClr val="4285F4"/>
              </a:solidFill>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'Aligning Sales &amp; Marketing'!$AP$33:$BD$33</c:f>
              <c:strCache>
                <c:ptCount val="15"/>
                <c:pt idx="0">
                  <c:v>Marketing controlled frenzy</c:v>
                </c:pt>
                <c:pt idx="1">
                  <c:v>Marketing fundamentals</c:v>
                </c:pt>
                <c:pt idx="2">
                  <c:v>Marketing automation</c:v>
                </c:pt>
                <c:pt idx="3">
                  <c:v>Presales resources are fairly distributed</c:v>
                </c:pt>
                <c:pt idx="4">
                  <c:v>Responsibilities and tasks</c:v>
                </c:pt>
                <c:pt idx="5">
                  <c:v>Pre Sales engagement and impact is real</c:v>
                </c:pt>
                <c:pt idx="6">
                  <c:v>Product &amp; solution delivery prerequisites are understood by sales</c:v>
                </c:pt>
                <c:pt idx="7">
                  <c:v>Responsibilities and tasks are clearly defined between sales and professional services</c:v>
                </c:pt>
                <c:pt idx="8">
                  <c:v>Customer projects are delivered on time and on target</c:v>
                </c:pt>
                <c:pt idx="9">
                  <c:v>Customer Service turn customers into advocates</c:v>
                </c:pt>
                <c:pt idx="10">
                  <c:v>Responsibilities and tasks are clearly defined between sales and customer success</c:v>
                </c:pt>
                <c:pt idx="11">
                  <c:v>Customer success and sales are aligned, almost integrated</c:v>
                </c:pt>
                <c:pt idx="12">
                  <c:v>Partner ecosystem supports your entire business</c:v>
                </c:pt>
                <c:pt idx="13">
                  <c:v>Partner contribution is real throughout the sales cycle</c:v>
                </c:pt>
                <c:pt idx="14">
                  <c:v>Partners are an extension of your organization</c:v>
                </c:pt>
              </c:strCache>
            </c:strRef>
          </c:cat>
          <c:val>
            <c:numRef>
              <c:f>'Aligning Sales &amp; Marketing'!$AP$36:$BD$36</c:f>
              <c:numCache>
                <c:formatCode>#,##0</c:formatCode>
                <c:ptCount val="15"/>
                <c:pt idx="0">
                  <c:v>12</c:v>
                </c:pt>
                <c:pt idx="1">
                  <c:v>32</c:v>
                </c:pt>
                <c:pt idx="2">
                  <c:v>20</c:v>
                </c:pt>
                <c:pt idx="3">
                  <c:v>12</c:v>
                </c:pt>
                <c:pt idx="4">
                  <c:v>12</c:v>
                </c:pt>
                <c:pt idx="5">
                  <c:v>12</c:v>
                </c:pt>
                <c:pt idx="6">
                  <c:v>12</c:v>
                </c:pt>
                <c:pt idx="7">
                  <c:v>12</c:v>
                </c:pt>
                <c:pt idx="8">
                  <c:v>12</c:v>
                </c:pt>
                <c:pt idx="9">
                  <c:v>16</c:v>
                </c:pt>
                <c:pt idx="10">
                  <c:v>16</c:v>
                </c:pt>
                <c:pt idx="11">
                  <c:v>20</c:v>
                </c:pt>
                <c:pt idx="12">
                  <c:v>12</c:v>
                </c:pt>
                <c:pt idx="13">
                  <c:v>16</c:v>
                </c:pt>
                <c:pt idx="14">
                  <c:v>12</c:v>
                </c:pt>
              </c:numCache>
            </c:numRef>
          </c:val>
          <c:smooth val="0"/>
          <c:extLst>
            <c:ext xmlns:c16="http://schemas.microsoft.com/office/drawing/2014/chart" uri="{C3380CC4-5D6E-409C-BE32-E72D297353CC}">
              <c16:uniqueId val="{00000000-34D4-4471-8D67-C8AD9974409F}"/>
            </c:ext>
          </c:extLst>
        </c:ser>
        <c:ser>
          <c:idx val="1"/>
          <c:order val="1"/>
          <c:tx>
            <c:strRef>
              <c:f>'Aligning Sales &amp; Marketing'!$AO$37</c:f>
              <c:strCache>
                <c:ptCount val="1"/>
                <c:pt idx="0">
                  <c:v>7</c:v>
                </c:pt>
              </c:strCache>
            </c:strRef>
          </c:tx>
          <c:spPr>
            <a:ln cmpd="sng">
              <a:solidFill>
                <a:srgbClr val="EA4335"/>
              </a:solidFill>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'Aligning Sales &amp; Marketing'!$AP$33:$BD$33</c:f>
              <c:strCache>
                <c:ptCount val="15"/>
                <c:pt idx="0">
                  <c:v>Marketing controlled frenzy</c:v>
                </c:pt>
                <c:pt idx="1">
                  <c:v>Marketing fundamentals</c:v>
                </c:pt>
                <c:pt idx="2">
                  <c:v>Marketing automation</c:v>
                </c:pt>
                <c:pt idx="3">
                  <c:v>Presales resources are fairly distributed</c:v>
                </c:pt>
                <c:pt idx="4">
                  <c:v>Responsibilities and tasks</c:v>
                </c:pt>
                <c:pt idx="5">
                  <c:v>Pre Sales engagement and impact is real</c:v>
                </c:pt>
                <c:pt idx="6">
                  <c:v>Product &amp; solution delivery prerequisites are understood by sales</c:v>
                </c:pt>
                <c:pt idx="7">
                  <c:v>Responsibilities and tasks are clearly defined between sales and professional services</c:v>
                </c:pt>
                <c:pt idx="8">
                  <c:v>Customer projects are delivered on time and on target</c:v>
                </c:pt>
                <c:pt idx="9">
                  <c:v>Customer Service turn customers into advocates</c:v>
                </c:pt>
                <c:pt idx="10">
                  <c:v>Responsibilities and tasks are clearly defined between sales and customer success</c:v>
                </c:pt>
                <c:pt idx="11">
                  <c:v>Customer success and sales are aligned, almost integrated</c:v>
                </c:pt>
                <c:pt idx="12">
                  <c:v>Partner ecosystem supports your entire business</c:v>
                </c:pt>
                <c:pt idx="13">
                  <c:v>Partner contribution is real throughout the sales cycle</c:v>
                </c:pt>
                <c:pt idx="14">
                  <c:v>Partners are an extension of your organization</c:v>
                </c:pt>
              </c:strCache>
            </c:strRef>
          </c:cat>
          <c:val>
            <c:numRef>
              <c:f>'Aligning Sales &amp; Marketing'!$AP$37:$BD$37</c:f>
              <c:numCache>
                <c:formatCode>#,##0</c:formatCode>
                <c:ptCount val="15"/>
                <c:pt idx="0">
                  <c:v>4</c:v>
                </c:pt>
                <c:pt idx="1">
                  <c:v>18</c:v>
                </c:pt>
                <c:pt idx="2">
                  <c:v>15</c:v>
                </c:pt>
                <c:pt idx="3">
                  <c:v>6</c:v>
                </c:pt>
                <c:pt idx="4">
                  <c:v>5</c:v>
                </c:pt>
                <c:pt idx="5">
                  <c:v>9</c:v>
                </c:pt>
                <c:pt idx="6">
                  <c:v>6</c:v>
                </c:pt>
                <c:pt idx="7">
                  <c:v>3</c:v>
                </c:pt>
                <c:pt idx="8">
                  <c:v>9</c:v>
                </c:pt>
                <c:pt idx="9">
                  <c:v>9</c:v>
                </c:pt>
                <c:pt idx="10">
                  <c:v>7</c:v>
                </c:pt>
                <c:pt idx="11">
                  <c:v>10</c:v>
                </c:pt>
                <c:pt idx="12">
                  <c:v>5</c:v>
                </c:pt>
                <c:pt idx="13">
                  <c:v>8</c:v>
                </c:pt>
                <c:pt idx="14">
                  <c:v>9</c:v>
                </c:pt>
              </c:numCache>
            </c:numRef>
          </c:val>
          <c:smooth val="0"/>
          <c:extLst>
            <c:ext xmlns:c16="http://schemas.microsoft.com/office/drawing/2014/chart" uri="{C3380CC4-5D6E-409C-BE32-E72D297353CC}">
              <c16:uniqueId val="{00000001-34D4-4471-8D67-C8AD9974409F}"/>
            </c:ext>
          </c:extLst>
        </c:ser>
        <c:dLbls>
          <c:showLegendKey val="0"/>
          <c:showVal val="0"/>
          <c:showCatName val="0"/>
          <c:showSerName val="0"/>
          <c:showPercent val="0"/>
          <c:showBubbleSize val="0"/>
        </c:dLbls>
        <c:smooth val="0"/>
        <c:axId val="1104772484"/>
        <c:axId val="1426705381"/>
      </c:lineChart>
      <c:catAx>
        <c:axId val="1104772484"/>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rot="-3600000"/>
          <a:lstStyle/>
          <a:p>
            <a:pPr lvl="0">
              <a:defRPr b="0">
                <a:solidFill>
                  <a:srgbClr val="000000"/>
                </a:solidFill>
                <a:latin typeface="+mn-lt"/>
              </a:defRPr>
            </a:pPr>
            <a:endParaRPr lang="en-US"/>
          </a:p>
        </c:txPr>
        <c:crossAx val="1426705381"/>
        <c:crosses val="autoZero"/>
        <c:auto val="1"/>
        <c:lblAlgn val="ctr"/>
        <c:lblOffset val="100"/>
        <c:noMultiLvlLbl val="1"/>
      </c:catAx>
      <c:valAx>
        <c:axId val="142670538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fr-FR"/>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1104772484"/>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fr-FR" b="0">
                <a:solidFill>
                  <a:srgbClr val="757575"/>
                </a:solidFill>
                <a:latin typeface="+mn-lt"/>
              </a:rPr>
              <a:t>Marketing focus</a:t>
            </a:r>
          </a:p>
        </c:rich>
      </c:tx>
      <c:overlay val="0"/>
    </c:title>
    <c:autoTitleDeleted val="0"/>
    <c:plotArea>
      <c:layout>
        <c:manualLayout>
          <c:xMode val="edge"/>
          <c:yMode val="edge"/>
          <c:x val="7.4285807291666686E-2"/>
          <c:y val="6.6172506738544509E-2"/>
          <c:w val="0.89479752604166685"/>
          <c:h val="0.62520215633423182"/>
        </c:manualLayout>
      </c:layout>
      <c:lineChart>
        <c:grouping val="standard"/>
        <c:varyColors val="1"/>
        <c:ser>
          <c:idx val="0"/>
          <c:order val="0"/>
          <c:spPr>
            <a:ln cmpd="sng">
              <a:solidFill>
                <a:srgbClr val="4285F4"/>
              </a:solidFill>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'Aligning Sales &amp; Marketing'!$BE$33:$BV$33</c:f>
              <c:strCache>
                <c:ptCount val="18"/>
                <c:pt idx="0">
                  <c:v>Content Personalization till loyalty</c:v>
                </c:pt>
                <c:pt idx="1">
                  <c:v>Automation &amp; relationship management</c:v>
                </c:pt>
                <c:pt idx="2">
                  <c:v>Prediction and market assessment</c:v>
                </c:pt>
                <c:pt idx="3">
                  <c:v>Marketing mix</c:v>
                </c:pt>
                <c:pt idx="4">
                  <c:v>Product marketing, innovation and augmentation</c:v>
                </c:pt>
                <c:pt idx="5">
                  <c:v>Portfolio management</c:v>
                </c:pt>
                <c:pt idx="6">
                  <c:v>Channel and audience management</c:v>
                </c:pt>
                <c:pt idx="7">
                  <c:v>Media management</c:v>
                </c:pt>
                <c:pt idx="8">
                  <c:v>Community and influencer management</c:v>
                </c:pt>
                <c:pt idx="9">
                  <c:v>Data power 3: generation, integration, visualization, market intelligence, buyers and users</c:v>
                </c:pt>
                <c:pt idx="10">
                  <c:v>Marketing performance evaluation</c:v>
                </c:pt>
                <c:pt idx="11">
                  <c:v>Knowledge management system</c:v>
                </c:pt>
                <c:pt idx="12">
                  <c:v>Value proposition design</c:v>
                </c:pt>
                <c:pt idx="13">
                  <c:v>Growth strategy, synergies and platform strategies</c:v>
                </c:pt>
                <c:pt idx="14">
                  <c:v>Revenue streaming</c:v>
                </c:pt>
                <c:pt idx="15">
                  <c:v>Internal knowledge enablement</c:v>
                </c:pt>
                <c:pt idx="16">
                  <c:v>Partners enablement</c:v>
                </c:pt>
                <c:pt idx="17">
                  <c:v>Cross functional knowledge and connections</c:v>
                </c:pt>
              </c:strCache>
            </c:strRef>
          </c:cat>
          <c:val>
            <c:numRef>
              <c:f>'Aligning Sales &amp; Marketing'!$BE$36:$BV$36</c:f>
              <c:numCache>
                <c:formatCode>#,##0</c:formatCode>
                <c:ptCount val="18"/>
                <c:pt idx="0">
                  <c:v>12</c:v>
                </c:pt>
                <c:pt idx="1">
                  <c:v>12</c:v>
                </c:pt>
                <c:pt idx="2">
                  <c:v>12</c:v>
                </c:pt>
                <c:pt idx="3">
                  <c:v>12</c:v>
                </c:pt>
                <c:pt idx="4">
                  <c:v>12</c:v>
                </c:pt>
                <c:pt idx="5">
                  <c:v>16</c:v>
                </c:pt>
                <c:pt idx="6">
                  <c:v>12</c:v>
                </c:pt>
                <c:pt idx="7">
                  <c:v>12</c:v>
                </c:pt>
                <c:pt idx="8">
                  <c:v>12</c:v>
                </c:pt>
                <c:pt idx="9">
                  <c:v>12</c:v>
                </c:pt>
                <c:pt idx="10">
                  <c:v>12</c:v>
                </c:pt>
                <c:pt idx="11">
                  <c:v>12</c:v>
                </c:pt>
                <c:pt idx="12">
                  <c:v>12</c:v>
                </c:pt>
                <c:pt idx="13">
                  <c:v>12</c:v>
                </c:pt>
                <c:pt idx="14">
                  <c:v>12</c:v>
                </c:pt>
                <c:pt idx="15">
                  <c:v>12</c:v>
                </c:pt>
                <c:pt idx="16">
                  <c:v>12</c:v>
                </c:pt>
                <c:pt idx="17">
                  <c:v>12</c:v>
                </c:pt>
              </c:numCache>
            </c:numRef>
          </c:val>
          <c:smooth val="0"/>
          <c:extLst>
            <c:ext xmlns:c16="http://schemas.microsoft.com/office/drawing/2014/chart" uri="{C3380CC4-5D6E-409C-BE32-E72D297353CC}">
              <c16:uniqueId val="{00000000-C0C7-491B-B153-549BAD9CE10E}"/>
            </c:ext>
          </c:extLst>
        </c:ser>
        <c:ser>
          <c:idx val="1"/>
          <c:order val="1"/>
          <c:spPr>
            <a:ln cmpd="sng">
              <a:solidFill>
                <a:srgbClr val="EA4335"/>
              </a:solidFill>
            </a:ln>
          </c:spPr>
          <c:marker>
            <c:symbol val="none"/>
          </c:marker>
          <c:cat>
            <c:strRef>
              <c:f>'Aligning Sales &amp; Marketing'!$BE$33:$BV$33</c:f>
              <c:strCache>
                <c:ptCount val="18"/>
                <c:pt idx="0">
                  <c:v>Content Personalization till loyalty</c:v>
                </c:pt>
                <c:pt idx="1">
                  <c:v>Automation &amp; relationship management</c:v>
                </c:pt>
                <c:pt idx="2">
                  <c:v>Prediction and market assessment</c:v>
                </c:pt>
                <c:pt idx="3">
                  <c:v>Marketing mix</c:v>
                </c:pt>
                <c:pt idx="4">
                  <c:v>Product marketing, innovation and augmentation</c:v>
                </c:pt>
                <c:pt idx="5">
                  <c:v>Portfolio management</c:v>
                </c:pt>
                <c:pt idx="6">
                  <c:v>Channel and audience management</c:v>
                </c:pt>
                <c:pt idx="7">
                  <c:v>Media management</c:v>
                </c:pt>
                <c:pt idx="8">
                  <c:v>Community and influencer management</c:v>
                </c:pt>
                <c:pt idx="9">
                  <c:v>Data power 3: generation, integration, visualization, market intelligence, buyers and users</c:v>
                </c:pt>
                <c:pt idx="10">
                  <c:v>Marketing performance evaluation</c:v>
                </c:pt>
                <c:pt idx="11">
                  <c:v>Knowledge management system</c:v>
                </c:pt>
                <c:pt idx="12">
                  <c:v>Value proposition design</c:v>
                </c:pt>
                <c:pt idx="13">
                  <c:v>Growth strategy, synergies and platform strategies</c:v>
                </c:pt>
                <c:pt idx="14">
                  <c:v>Revenue streaming</c:v>
                </c:pt>
                <c:pt idx="15">
                  <c:v>Internal knowledge enablement</c:v>
                </c:pt>
                <c:pt idx="16">
                  <c:v>Partners enablement</c:v>
                </c:pt>
                <c:pt idx="17">
                  <c:v>Cross functional knowledge and connections</c:v>
                </c:pt>
              </c:strCache>
            </c:strRef>
          </c:cat>
          <c:val>
            <c:numRef>
              <c:f>'Aligning Sales &amp; Marketing'!$BE$37:$BV$37</c:f>
              <c:numCache>
                <c:formatCode>#,##0</c:formatCode>
                <c:ptCount val="18"/>
                <c:pt idx="0">
                  <c:v>6</c:v>
                </c:pt>
                <c:pt idx="1">
                  <c:v>6</c:v>
                </c:pt>
                <c:pt idx="2">
                  <c:v>9</c:v>
                </c:pt>
                <c:pt idx="3">
                  <c:v>7</c:v>
                </c:pt>
                <c:pt idx="4">
                  <c:v>8</c:v>
                </c:pt>
                <c:pt idx="5">
                  <c:v>10</c:v>
                </c:pt>
                <c:pt idx="6">
                  <c:v>6</c:v>
                </c:pt>
                <c:pt idx="7">
                  <c:v>5</c:v>
                </c:pt>
                <c:pt idx="8">
                  <c:v>8</c:v>
                </c:pt>
                <c:pt idx="9">
                  <c:v>7</c:v>
                </c:pt>
                <c:pt idx="10">
                  <c:v>9</c:v>
                </c:pt>
                <c:pt idx="11">
                  <c:v>9</c:v>
                </c:pt>
                <c:pt idx="12">
                  <c:v>6</c:v>
                </c:pt>
                <c:pt idx="13">
                  <c:v>9</c:v>
                </c:pt>
                <c:pt idx="14">
                  <c:v>8</c:v>
                </c:pt>
                <c:pt idx="15">
                  <c:v>10</c:v>
                </c:pt>
                <c:pt idx="16">
                  <c:v>5</c:v>
                </c:pt>
                <c:pt idx="17">
                  <c:v>8</c:v>
                </c:pt>
              </c:numCache>
            </c:numRef>
          </c:val>
          <c:smooth val="0"/>
          <c:extLst>
            <c:ext xmlns:c16="http://schemas.microsoft.com/office/drawing/2014/chart" uri="{C3380CC4-5D6E-409C-BE32-E72D297353CC}">
              <c16:uniqueId val="{00000001-C0C7-491B-B153-549BAD9CE10E}"/>
            </c:ext>
          </c:extLst>
        </c:ser>
        <c:dLbls>
          <c:showLegendKey val="0"/>
          <c:showVal val="0"/>
          <c:showCatName val="0"/>
          <c:showSerName val="0"/>
          <c:showPercent val="0"/>
          <c:showBubbleSize val="0"/>
        </c:dLbls>
        <c:smooth val="0"/>
        <c:axId val="458164484"/>
        <c:axId val="221613465"/>
      </c:lineChart>
      <c:catAx>
        <c:axId val="458164484"/>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rot="-3600000"/>
          <a:lstStyle/>
          <a:p>
            <a:pPr lvl="0">
              <a:defRPr b="0">
                <a:solidFill>
                  <a:srgbClr val="000000"/>
                </a:solidFill>
                <a:latin typeface="+mn-lt"/>
              </a:defRPr>
            </a:pPr>
            <a:endParaRPr lang="en-US"/>
          </a:p>
        </c:txPr>
        <c:crossAx val="221613465"/>
        <c:crosses val="autoZero"/>
        <c:auto val="1"/>
        <c:lblAlgn val="ctr"/>
        <c:lblOffset val="100"/>
        <c:noMultiLvlLbl val="1"/>
      </c:catAx>
      <c:valAx>
        <c:axId val="22161346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fr-FR"/>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458164484"/>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66675</xdr:rowOff>
    </xdr:from>
    <xdr:ext cx="1685925" cy="1209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66675</xdr:rowOff>
    </xdr:from>
    <xdr:ext cx="1685925" cy="12096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19050</xdr:colOff>
      <xdr:row>7</xdr:row>
      <xdr:rowOff>17144</xdr:rowOff>
    </xdr:from>
    <xdr:ext cx="15167610" cy="4888231"/>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40</xdr:col>
      <xdr:colOff>0</xdr:colOff>
      <xdr:row>7</xdr:row>
      <xdr:rowOff>13334</xdr:rowOff>
    </xdr:from>
    <xdr:ext cx="6362700" cy="4930141"/>
    <xdr:graphicFrame macro="">
      <xdr:nvGraphicFramePr>
        <xdr:cNvPr id="3" name="Chart 2" title="Chart">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56</xdr:col>
      <xdr:colOff>15240</xdr:colOff>
      <xdr:row>7</xdr:row>
      <xdr:rowOff>15240</xdr:rowOff>
    </xdr:from>
    <xdr:ext cx="7162800" cy="4918710"/>
    <xdr:graphicFrame macro="">
      <xdr:nvGraphicFramePr>
        <xdr:cNvPr id="4" name="Chart 3" title="Chart">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66675</xdr:colOff>
      <xdr:row>0</xdr:row>
      <xdr:rowOff>190500</xdr:rowOff>
    </xdr:from>
    <xdr:ext cx="1685925" cy="1209675"/>
    <xdr:pic>
      <xdr:nvPicPr>
        <xdr:cNvPr id="5" name="image1.png" title="Image">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xfrm>
          <a:off x="66675" y="190500"/>
          <a:ext cx="1685925" cy="12096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76200</xdr:rowOff>
    </xdr:from>
    <xdr:ext cx="1685925" cy="1209675"/>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R61"/>
  <sheetViews>
    <sheetView topLeftCell="A34" workbookViewId="0">
      <selection activeCell="D4" sqref="D4"/>
    </sheetView>
  </sheetViews>
  <sheetFormatPr defaultColWidth="12.6640625" defaultRowHeight="15.75" customHeight="1"/>
  <sheetData>
    <row r="1" spans="1:18">
      <c r="A1" s="1"/>
    </row>
    <row r="2" spans="1:18">
      <c r="A2" s="1"/>
    </row>
    <row r="3" spans="1:18">
      <c r="A3" s="1"/>
    </row>
    <row r="4" spans="1:18">
      <c r="A4" s="1"/>
    </row>
    <row r="5" spans="1:18">
      <c r="A5" s="1"/>
    </row>
    <row r="6" spans="1:18">
      <c r="A6" s="1"/>
    </row>
    <row r="7" spans="1:18">
      <c r="A7" s="1"/>
    </row>
    <row r="8" spans="1:18">
      <c r="A8" s="2" t="s">
        <v>0</v>
      </c>
      <c r="B8" s="3"/>
      <c r="C8" s="3"/>
      <c r="D8" s="3"/>
      <c r="E8" s="3"/>
      <c r="F8" s="3"/>
      <c r="G8" s="3"/>
      <c r="H8" s="3"/>
      <c r="I8" s="3"/>
      <c r="J8" s="3"/>
      <c r="K8" s="3"/>
      <c r="L8" s="3"/>
      <c r="M8" s="3"/>
      <c r="N8" s="3"/>
      <c r="O8" s="3"/>
      <c r="P8" s="3"/>
      <c r="Q8" s="3"/>
      <c r="R8" s="3"/>
    </row>
    <row r="9" spans="1:18">
      <c r="A9" s="4"/>
    </row>
    <row r="10" spans="1:18">
      <c r="A10" s="4" t="s">
        <v>1</v>
      </c>
    </row>
    <row r="11" spans="1:18">
      <c r="A11" s="4" t="s">
        <v>2</v>
      </c>
    </row>
    <row r="12" spans="1:18">
      <c r="A12" s="4"/>
    </row>
    <row r="13" spans="1:18">
      <c r="A13" s="4" t="s">
        <v>3</v>
      </c>
    </row>
    <row r="14" spans="1:18">
      <c r="A14" s="4" t="s">
        <v>4</v>
      </c>
    </row>
    <row r="15" spans="1:18">
      <c r="A15" s="4" t="s">
        <v>5</v>
      </c>
    </row>
    <row r="16" spans="1:18">
      <c r="A16" s="4"/>
    </row>
    <row r="17" spans="1:18">
      <c r="A17" s="4" t="s">
        <v>6</v>
      </c>
    </row>
    <row r="18" spans="1:18">
      <c r="A18" s="5" t="s">
        <v>7</v>
      </c>
    </row>
    <row r="19" spans="1:18">
      <c r="A19" s="4" t="s">
        <v>8</v>
      </c>
    </row>
    <row r="20" spans="1:18">
      <c r="A20" s="1"/>
    </row>
    <row r="21" spans="1:18">
      <c r="A21" s="2" t="s">
        <v>9</v>
      </c>
      <c r="B21" s="3"/>
      <c r="C21" s="3"/>
      <c r="D21" s="3"/>
      <c r="E21" s="3"/>
      <c r="F21" s="3"/>
      <c r="G21" s="3"/>
      <c r="H21" s="3"/>
      <c r="I21" s="3"/>
      <c r="J21" s="3"/>
      <c r="K21" s="3"/>
      <c r="L21" s="3"/>
      <c r="M21" s="3"/>
      <c r="N21" s="3"/>
      <c r="O21" s="3"/>
      <c r="P21" s="3"/>
      <c r="Q21" s="3"/>
      <c r="R21" s="3"/>
    </row>
    <row r="22" spans="1:18">
      <c r="A22" s="4"/>
    </row>
    <row r="23" spans="1:18">
      <c r="A23" s="4" t="s">
        <v>10</v>
      </c>
    </row>
    <row r="24" spans="1:18">
      <c r="A24" s="4" t="s">
        <v>11</v>
      </c>
    </row>
    <row r="25" spans="1:18">
      <c r="A25" s="4" t="s">
        <v>12</v>
      </c>
    </row>
    <row r="26" spans="1:18">
      <c r="A26" s="5"/>
    </row>
    <row r="27" spans="1:18">
      <c r="A27" s="5" t="s">
        <v>522</v>
      </c>
    </row>
    <row r="28" spans="1:18">
      <c r="A28" s="4" t="s">
        <v>13</v>
      </c>
    </row>
    <row r="29" spans="1:18">
      <c r="A29" s="4" t="s">
        <v>14</v>
      </c>
    </row>
    <row r="30" spans="1:18">
      <c r="A30" s="4"/>
    </row>
    <row r="31" spans="1:18">
      <c r="A31" s="148" t="s">
        <v>523</v>
      </c>
    </row>
    <row r="32" spans="1:18">
      <c r="A32" s="4" t="s">
        <v>15</v>
      </c>
    </row>
    <row r="33" spans="1:18">
      <c r="A33" s="4" t="s">
        <v>16</v>
      </c>
    </row>
    <row r="34" spans="1:18">
      <c r="A34" s="6"/>
    </row>
    <row r="35" spans="1:18">
      <c r="A35" s="2" t="s">
        <v>17</v>
      </c>
      <c r="B35" s="3"/>
      <c r="C35" s="3"/>
      <c r="D35" s="3"/>
      <c r="E35" s="3"/>
      <c r="F35" s="3"/>
      <c r="G35" s="3"/>
      <c r="H35" s="3"/>
      <c r="I35" s="3"/>
      <c r="J35" s="3"/>
      <c r="K35" s="3"/>
      <c r="L35" s="3"/>
      <c r="M35" s="3"/>
      <c r="N35" s="3"/>
      <c r="O35" s="3"/>
      <c r="P35" s="3"/>
      <c r="Q35" s="3"/>
      <c r="R35" s="3"/>
    </row>
    <row r="36" spans="1:18">
      <c r="A36" s="1"/>
    </row>
    <row r="37" spans="1:18">
      <c r="A37" s="146" t="s">
        <v>524</v>
      </c>
    </row>
    <row r="38" spans="1:18">
      <c r="A38" s="4"/>
    </row>
    <row r="39" spans="1:18">
      <c r="A39" s="4" t="s">
        <v>18</v>
      </c>
    </row>
    <row r="40" spans="1:18">
      <c r="A40" s="4" t="s">
        <v>19</v>
      </c>
    </row>
    <row r="41" spans="1:18">
      <c r="A41" s="4" t="s">
        <v>20</v>
      </c>
    </row>
    <row r="42" spans="1:18">
      <c r="A42" s="7"/>
    </row>
    <row r="43" spans="1:18">
      <c r="A43" s="146" t="s">
        <v>525</v>
      </c>
    </row>
    <row r="44" spans="1:18">
      <c r="A44" s="4"/>
    </row>
    <row r="45" spans="1:18">
      <c r="A45" s="4" t="s">
        <v>21</v>
      </c>
    </row>
    <row r="46" spans="1:18">
      <c r="A46" s="4" t="s">
        <v>22</v>
      </c>
    </row>
    <row r="47" spans="1:18">
      <c r="A47" s="4" t="s">
        <v>23</v>
      </c>
    </row>
    <row r="48" spans="1:18">
      <c r="A48" s="4" t="s">
        <v>24</v>
      </c>
    </row>
    <row r="49" spans="1:1">
      <c r="A49" s="4" t="s">
        <v>25</v>
      </c>
    </row>
    <row r="50" spans="1:1">
      <c r="A50" s="7"/>
    </row>
    <row r="51" spans="1:1">
      <c r="A51" s="146" t="s">
        <v>526</v>
      </c>
    </row>
    <row r="52" spans="1:1">
      <c r="A52" s="7"/>
    </row>
    <row r="53" spans="1:1">
      <c r="A53" s="7" t="s">
        <v>26</v>
      </c>
    </row>
    <row r="54" spans="1:1">
      <c r="A54" s="4" t="s">
        <v>27</v>
      </c>
    </row>
    <row r="55" spans="1:1">
      <c r="A55" s="4" t="s">
        <v>28</v>
      </c>
    </row>
    <row r="56" spans="1:1">
      <c r="A56" s="4" t="s">
        <v>29</v>
      </c>
    </row>
    <row r="58" spans="1:1">
      <c r="A58" s="7" t="s">
        <v>30</v>
      </c>
    </row>
    <row r="59" spans="1:1">
      <c r="A59" s="4" t="s">
        <v>31</v>
      </c>
    </row>
    <row r="60" spans="1:1">
      <c r="A60" s="4" t="s">
        <v>32</v>
      </c>
    </row>
    <row r="61" spans="1:1">
      <c r="A61" s="4" t="s">
        <v>33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8:K108"/>
  <sheetViews>
    <sheetView topLeftCell="A16" workbookViewId="0">
      <selection activeCell="A60" sqref="A60"/>
    </sheetView>
  </sheetViews>
  <sheetFormatPr defaultColWidth="12.6640625" defaultRowHeight="15.75" customHeight="1"/>
  <sheetData>
    <row r="8" spans="1:11">
      <c r="A8" s="8" t="s">
        <v>34</v>
      </c>
      <c r="B8" s="9"/>
      <c r="C8" s="9"/>
      <c r="D8" s="9"/>
      <c r="E8" s="9"/>
      <c r="F8" s="9"/>
      <c r="G8" s="9"/>
      <c r="H8" s="9"/>
      <c r="I8" s="9"/>
      <c r="J8" s="9"/>
      <c r="K8" s="9"/>
    </row>
    <row r="10" spans="1:11">
      <c r="A10" s="4" t="s">
        <v>35</v>
      </c>
    </row>
    <row r="11" spans="1:11">
      <c r="A11" s="5" t="s">
        <v>36</v>
      </c>
      <c r="B11" s="5"/>
    </row>
    <row r="12" spans="1:11">
      <c r="A12" s="4"/>
    </row>
    <row r="13" spans="1:11">
      <c r="A13" s="4" t="s">
        <v>37</v>
      </c>
    </row>
    <row r="14" spans="1:11">
      <c r="A14" s="5" t="s">
        <v>38</v>
      </c>
      <c r="B14" s="5"/>
    </row>
    <row r="15" spans="1:11">
      <c r="A15" s="4" t="s">
        <v>39</v>
      </c>
    </row>
    <row r="16" spans="1:11">
      <c r="A16" s="4"/>
    </row>
    <row r="17" spans="1:11">
      <c r="A17" s="4" t="s">
        <v>40</v>
      </c>
    </row>
    <row r="18" spans="1:11">
      <c r="B18" s="4"/>
      <c r="C18" s="4"/>
    </row>
    <row r="19" spans="1:11">
      <c r="B19" s="4" t="s">
        <v>41</v>
      </c>
    </row>
    <row r="20" spans="1:11">
      <c r="B20" s="4" t="s">
        <v>42</v>
      </c>
    </row>
    <row r="21" spans="1:11">
      <c r="B21" s="4" t="s">
        <v>43</v>
      </c>
    </row>
    <row r="22" spans="1:11">
      <c r="B22" s="4" t="s">
        <v>44</v>
      </c>
    </row>
    <row r="23" spans="1:11">
      <c r="B23" s="4" t="s">
        <v>45</v>
      </c>
    </row>
    <row r="24" spans="1:11">
      <c r="B24" s="4"/>
    </row>
    <row r="25" spans="1:11">
      <c r="A25" s="4" t="s">
        <v>46</v>
      </c>
      <c r="B25" s="4"/>
    </row>
    <row r="26" spans="1:11">
      <c r="A26" s="4" t="s">
        <v>47</v>
      </c>
      <c r="B26" s="4"/>
    </row>
    <row r="27" spans="1:11">
      <c r="A27" s="4" t="s">
        <v>48</v>
      </c>
      <c r="B27" s="4"/>
    </row>
    <row r="28" spans="1:11">
      <c r="A28" s="4" t="s">
        <v>49</v>
      </c>
      <c r="B28" s="4"/>
    </row>
    <row r="29" spans="1:11">
      <c r="A29" s="4"/>
      <c r="B29" s="4"/>
    </row>
    <row r="30" spans="1:11">
      <c r="A30" s="4" t="s">
        <v>50</v>
      </c>
      <c r="B30" s="4"/>
    </row>
    <row r="31" spans="1:11">
      <c r="A31" s="1"/>
      <c r="B31" s="4"/>
    </row>
    <row r="32" spans="1:11">
      <c r="A32" s="8" t="s">
        <v>51</v>
      </c>
      <c r="B32" s="9"/>
      <c r="C32" s="9"/>
      <c r="D32" s="9"/>
      <c r="E32" s="9"/>
      <c r="F32" s="9"/>
      <c r="G32" s="9"/>
      <c r="H32" s="9"/>
      <c r="I32" s="9"/>
      <c r="J32" s="9"/>
      <c r="K32" s="9"/>
    </row>
    <row r="33" spans="1:2">
      <c r="B33" s="4"/>
    </row>
    <row r="34" spans="1:2">
      <c r="A34" s="4" t="s">
        <v>52</v>
      </c>
    </row>
    <row r="35" spans="1:2">
      <c r="A35" s="4" t="s">
        <v>53</v>
      </c>
    </row>
    <row r="36" spans="1:2">
      <c r="A36" s="4" t="s">
        <v>54</v>
      </c>
    </row>
    <row r="37" spans="1:2">
      <c r="A37" s="4" t="s">
        <v>55</v>
      </c>
    </row>
    <row r="38" spans="1:2">
      <c r="A38" s="4"/>
    </row>
    <row r="39" spans="1:2">
      <c r="A39" s="4" t="s">
        <v>56</v>
      </c>
    </row>
    <row r="40" spans="1:2">
      <c r="A40" s="148" t="s">
        <v>520</v>
      </c>
    </row>
    <row r="41" spans="1:2">
      <c r="A41" s="4" t="s">
        <v>57</v>
      </c>
    </row>
    <row r="42" spans="1:2">
      <c r="A42" s="4" t="s">
        <v>58</v>
      </c>
    </row>
    <row r="43" spans="1:2">
      <c r="A43" s="4"/>
    </row>
    <row r="44" spans="1:2">
      <c r="A44" s="4" t="s">
        <v>59</v>
      </c>
    </row>
    <row r="45" spans="1:2">
      <c r="A45" s="4" t="s">
        <v>60</v>
      </c>
    </row>
    <row r="47" spans="1:2">
      <c r="B47" s="4" t="s">
        <v>61</v>
      </c>
    </row>
    <row r="48" spans="1:2">
      <c r="B48" s="4" t="s">
        <v>62</v>
      </c>
    </row>
    <row r="50" spans="1:11">
      <c r="A50" s="4" t="s">
        <v>63</v>
      </c>
    </row>
    <row r="51" spans="1:11">
      <c r="A51" s="4" t="s">
        <v>64</v>
      </c>
    </row>
    <row r="52" spans="1:11">
      <c r="A52" s="4" t="s">
        <v>65</v>
      </c>
    </row>
    <row r="54" spans="1:11">
      <c r="A54" s="8" t="s">
        <v>66</v>
      </c>
      <c r="B54" s="9"/>
      <c r="C54" s="9"/>
      <c r="D54" s="9"/>
      <c r="E54" s="9"/>
      <c r="F54" s="9"/>
      <c r="G54" s="9"/>
      <c r="H54" s="9"/>
      <c r="I54" s="9"/>
      <c r="J54" s="9"/>
      <c r="K54" s="9"/>
    </row>
    <row r="56" spans="1:11">
      <c r="A56" s="4" t="s">
        <v>67</v>
      </c>
    </row>
    <row r="57" spans="1:11">
      <c r="A57" s="4" t="s">
        <v>68</v>
      </c>
    </row>
    <row r="58" spans="1:11">
      <c r="A58" s="5" t="s">
        <v>69</v>
      </c>
    </row>
    <row r="59" spans="1:11">
      <c r="A59" s="4"/>
    </row>
    <row r="60" spans="1:11">
      <c r="A60" s="149" t="s">
        <v>521</v>
      </c>
      <c r="B60" s="10"/>
      <c r="C60" s="10"/>
      <c r="D60" s="10"/>
      <c r="E60" s="10"/>
      <c r="F60" s="10"/>
      <c r="G60" s="10"/>
    </row>
    <row r="61" spans="1:11">
      <c r="A61" s="10" t="s">
        <v>70</v>
      </c>
      <c r="B61" s="10"/>
      <c r="C61" s="10"/>
      <c r="D61" s="10"/>
      <c r="E61" s="10"/>
      <c r="F61" s="10"/>
      <c r="G61" s="10"/>
    </row>
    <row r="62" spans="1:11">
      <c r="A62" s="10" t="s">
        <v>71</v>
      </c>
      <c r="B62" s="10"/>
      <c r="C62" s="10"/>
      <c r="D62" s="10"/>
      <c r="E62" s="10"/>
      <c r="F62" s="10"/>
      <c r="G62" s="10"/>
    </row>
    <row r="63" spans="1:11">
      <c r="A63" s="10" t="s">
        <v>72</v>
      </c>
      <c r="B63" s="10"/>
      <c r="C63" s="10"/>
      <c r="D63" s="10"/>
      <c r="E63" s="10"/>
      <c r="F63" s="10"/>
      <c r="G63" s="10"/>
    </row>
    <row r="64" spans="1:11">
      <c r="A64" s="4"/>
    </row>
    <row r="65" spans="1:7">
      <c r="A65" s="10" t="s">
        <v>73</v>
      </c>
      <c r="B65" s="10"/>
      <c r="C65" s="10"/>
      <c r="D65" s="10"/>
      <c r="E65" s="10"/>
      <c r="F65" s="10"/>
      <c r="G65" s="10"/>
    </row>
    <row r="66" spans="1:7">
      <c r="A66" s="10" t="s">
        <v>74</v>
      </c>
      <c r="B66" s="10"/>
      <c r="C66" s="10"/>
      <c r="D66" s="10"/>
      <c r="E66" s="10"/>
      <c r="F66" s="10"/>
      <c r="G66" s="10"/>
    </row>
    <row r="67" spans="1:7">
      <c r="A67" s="10" t="s">
        <v>75</v>
      </c>
      <c r="B67" s="10"/>
      <c r="C67" s="10"/>
      <c r="D67" s="10"/>
      <c r="E67" s="10"/>
      <c r="F67" s="10"/>
      <c r="G67" s="10"/>
    </row>
    <row r="68" spans="1:7">
      <c r="A68" s="10" t="s">
        <v>76</v>
      </c>
      <c r="B68" s="10"/>
      <c r="C68" s="10"/>
      <c r="D68" s="10"/>
      <c r="E68" s="10"/>
      <c r="F68" s="10"/>
      <c r="G68" s="10"/>
    </row>
    <row r="69" spans="1:7">
      <c r="A69" s="10" t="s">
        <v>77</v>
      </c>
      <c r="B69" s="10"/>
      <c r="C69" s="10"/>
      <c r="D69" s="10"/>
      <c r="E69" s="10"/>
      <c r="F69" s="10"/>
      <c r="G69" s="10"/>
    </row>
    <row r="70" spans="1:7">
      <c r="A70" s="10" t="s">
        <v>78</v>
      </c>
      <c r="B70" s="10"/>
      <c r="C70" s="10"/>
      <c r="D70" s="10"/>
      <c r="E70" s="10"/>
      <c r="F70" s="10"/>
      <c r="G70" s="10"/>
    </row>
    <row r="71" spans="1:7">
      <c r="A71" s="4"/>
    </row>
    <row r="72" spans="1:7">
      <c r="A72" s="10" t="s">
        <v>79</v>
      </c>
      <c r="B72" s="10"/>
      <c r="C72" s="10"/>
      <c r="D72" s="10"/>
      <c r="E72" s="10"/>
      <c r="F72" s="10"/>
      <c r="G72" s="10"/>
    </row>
    <row r="73" spans="1:7">
      <c r="A73" s="10" t="s">
        <v>80</v>
      </c>
      <c r="B73" s="10"/>
      <c r="C73" s="10"/>
      <c r="D73" s="10"/>
      <c r="E73" s="10"/>
      <c r="F73" s="10"/>
      <c r="G73" s="10"/>
    </row>
    <row r="74" spans="1:7">
      <c r="A74" s="10" t="s">
        <v>81</v>
      </c>
      <c r="B74" s="10"/>
      <c r="C74" s="10"/>
      <c r="D74" s="10"/>
      <c r="E74" s="10"/>
      <c r="F74" s="10"/>
      <c r="G74" s="10"/>
    </row>
    <row r="75" spans="1:7">
      <c r="A75" s="10" t="s">
        <v>82</v>
      </c>
      <c r="B75" s="10"/>
      <c r="C75" s="10"/>
      <c r="D75" s="10"/>
      <c r="E75" s="10"/>
      <c r="F75" s="10"/>
      <c r="G75" s="10"/>
    </row>
    <row r="76" spans="1:7">
      <c r="A76" s="10" t="s">
        <v>83</v>
      </c>
      <c r="B76" s="10"/>
      <c r="C76" s="10"/>
      <c r="D76" s="10"/>
      <c r="E76" s="10"/>
      <c r="F76" s="10"/>
      <c r="G76" s="10"/>
    </row>
    <row r="77" spans="1:7">
      <c r="A77" s="4"/>
    </row>
    <row r="78" spans="1:7">
      <c r="A78" s="10" t="s">
        <v>84</v>
      </c>
      <c r="B78" s="10"/>
      <c r="C78" s="10"/>
      <c r="D78" s="10"/>
      <c r="E78" s="10"/>
      <c r="F78" s="10"/>
      <c r="G78" s="10"/>
    </row>
    <row r="79" spans="1:7">
      <c r="A79" s="10" t="s">
        <v>85</v>
      </c>
      <c r="B79" s="10"/>
      <c r="C79" s="10"/>
      <c r="D79" s="10"/>
      <c r="E79" s="10"/>
      <c r="F79" s="10"/>
      <c r="G79" s="10"/>
    </row>
    <row r="80" spans="1:7">
      <c r="A80" s="4"/>
    </row>
    <row r="81" spans="1:11">
      <c r="A81" s="10" t="s">
        <v>86</v>
      </c>
      <c r="B81" s="10"/>
      <c r="C81" s="10"/>
      <c r="D81" s="10"/>
      <c r="E81" s="10"/>
      <c r="F81" s="10"/>
      <c r="G81" s="10"/>
    </row>
    <row r="82" spans="1:11">
      <c r="A82" s="10" t="s">
        <v>87</v>
      </c>
      <c r="B82" s="10"/>
      <c r="C82" s="10"/>
      <c r="D82" s="10"/>
      <c r="E82" s="10"/>
      <c r="F82" s="10"/>
      <c r="G82" s="10"/>
    </row>
    <row r="83" spans="1:11">
      <c r="A83" s="4"/>
    </row>
    <row r="84" spans="1:11">
      <c r="A84" s="4" t="s">
        <v>88</v>
      </c>
    </row>
    <row r="85" spans="1:11">
      <c r="A85" s="5" t="s">
        <v>89</v>
      </c>
    </row>
    <row r="86" spans="1:11">
      <c r="A86" s="4" t="s">
        <v>90</v>
      </c>
    </row>
    <row r="87" spans="1:11">
      <c r="A87" s="5"/>
    </row>
    <row r="88" spans="1:11">
      <c r="A88" s="8" t="s">
        <v>91</v>
      </c>
      <c r="B88" s="9"/>
      <c r="C88" s="9"/>
      <c r="D88" s="9"/>
      <c r="E88" s="9"/>
      <c r="F88" s="9"/>
      <c r="G88" s="9"/>
      <c r="H88" s="9"/>
      <c r="I88" s="9"/>
      <c r="J88" s="9"/>
      <c r="K88" s="9"/>
    </row>
    <row r="89" spans="1:11">
      <c r="A89" s="1"/>
      <c r="B89" s="4"/>
    </row>
    <row r="90" spans="1:11">
      <c r="A90" s="147" t="s">
        <v>516</v>
      </c>
      <c r="B90" s="148" t="s">
        <v>518</v>
      </c>
    </row>
    <row r="91" spans="1:11">
      <c r="A91" s="147" t="s">
        <v>517</v>
      </c>
      <c r="B91" s="148" t="s">
        <v>519</v>
      </c>
    </row>
    <row r="92" spans="1:11">
      <c r="A92" s="1"/>
      <c r="B92" s="4"/>
    </row>
    <row r="93" spans="1:11">
      <c r="A93" s="1" t="s">
        <v>92</v>
      </c>
      <c r="B93" s="4" t="s">
        <v>93</v>
      </c>
    </row>
    <row r="94" spans="1:11">
      <c r="A94" s="1"/>
      <c r="B94" s="4" t="s">
        <v>94</v>
      </c>
    </row>
    <row r="95" spans="1:11">
      <c r="A95" s="1"/>
      <c r="B95" s="4" t="s">
        <v>95</v>
      </c>
    </row>
    <row r="96" spans="1:11">
      <c r="A96" s="1"/>
      <c r="B96" s="4" t="s">
        <v>96</v>
      </c>
    </row>
    <row r="97" spans="1:2">
      <c r="A97" s="1"/>
      <c r="B97" s="4" t="s">
        <v>97</v>
      </c>
    </row>
    <row r="98" spans="1:2">
      <c r="A98" s="1"/>
      <c r="B98" s="4"/>
    </row>
    <row r="99" spans="1:2">
      <c r="A99" s="1" t="s">
        <v>98</v>
      </c>
      <c r="B99" s="4" t="s">
        <v>99</v>
      </c>
    </row>
    <row r="100" spans="1:2">
      <c r="A100" s="1"/>
      <c r="B100" s="4" t="s">
        <v>100</v>
      </c>
    </row>
    <row r="101" spans="1:2">
      <c r="A101" s="1"/>
      <c r="B101" s="4" t="s">
        <v>101</v>
      </c>
    </row>
    <row r="102" spans="1:2">
      <c r="A102" s="1"/>
      <c r="B102" s="4" t="s">
        <v>102</v>
      </c>
    </row>
    <row r="103" spans="1:2">
      <c r="A103" s="1"/>
      <c r="B103" s="4" t="s">
        <v>103</v>
      </c>
    </row>
    <row r="104" spans="1:2">
      <c r="A104" s="1"/>
      <c r="B104" s="4"/>
    </row>
    <row r="105" spans="1:2">
      <c r="A105" s="1" t="s">
        <v>104</v>
      </c>
      <c r="B105" s="4" t="s">
        <v>105</v>
      </c>
    </row>
    <row r="106" spans="1:2">
      <c r="B106" s="4" t="s">
        <v>106</v>
      </c>
    </row>
    <row r="107" spans="1:2">
      <c r="B107" s="4" t="s">
        <v>107</v>
      </c>
    </row>
    <row r="108" spans="1:2">
      <c r="B108" s="4" t="s">
        <v>108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W1234"/>
  <sheetViews>
    <sheetView tabSelected="1" workbookViewId="0">
      <selection activeCell="A354" sqref="A354:AI354"/>
    </sheetView>
  </sheetViews>
  <sheetFormatPr defaultColWidth="12.6640625" defaultRowHeight="15.75" customHeight="1" outlineLevelRow="1"/>
  <cols>
    <col min="1" max="1" width="22" customWidth="1"/>
    <col min="2" max="2" width="12.88671875" customWidth="1"/>
    <col min="3" max="74" width="5.77734375" customWidth="1"/>
  </cols>
  <sheetData>
    <row r="1" spans="1:75" ht="13.2">
      <c r="A1" s="11"/>
      <c r="B1" s="4"/>
      <c r="C1" s="178" t="s">
        <v>109</v>
      </c>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8" t="s">
        <v>110</v>
      </c>
      <c r="AP1" s="179"/>
      <c r="AQ1" s="179"/>
      <c r="AR1" s="179"/>
      <c r="AS1" s="179"/>
      <c r="AT1" s="179"/>
      <c r="AU1" s="179"/>
      <c r="AV1" s="179"/>
      <c r="AW1" s="179"/>
      <c r="AX1" s="179"/>
      <c r="AY1" s="179"/>
      <c r="AZ1" s="179"/>
      <c r="BA1" s="179"/>
      <c r="BB1" s="179"/>
      <c r="BC1" s="179"/>
      <c r="BD1" s="179"/>
      <c r="BE1" s="178" t="s">
        <v>111</v>
      </c>
      <c r="BF1" s="179"/>
      <c r="BG1" s="179"/>
      <c r="BH1" s="179"/>
      <c r="BI1" s="179"/>
      <c r="BJ1" s="179"/>
      <c r="BK1" s="179"/>
      <c r="BL1" s="179"/>
      <c r="BM1" s="179"/>
      <c r="BN1" s="179"/>
      <c r="BO1" s="179"/>
      <c r="BP1" s="179"/>
      <c r="BQ1" s="179"/>
      <c r="BR1" s="179"/>
      <c r="BS1" s="179"/>
      <c r="BT1" s="179"/>
      <c r="BU1" s="179"/>
      <c r="BV1" s="179"/>
      <c r="BW1" s="180"/>
    </row>
    <row r="2" spans="1:75" ht="13.2">
      <c r="A2" s="11"/>
      <c r="B2" s="12" t="s">
        <v>112</v>
      </c>
      <c r="C2" s="158">
        <f>AI47</f>
        <v>65.268456375838923</v>
      </c>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61"/>
      <c r="AO2" s="158">
        <f>AI261</f>
        <v>54.166666666666664</v>
      </c>
      <c r="AP2" s="156"/>
      <c r="AQ2" s="156"/>
      <c r="AR2" s="156"/>
      <c r="AS2" s="156"/>
      <c r="AT2" s="156"/>
      <c r="AU2" s="156"/>
      <c r="AV2" s="156"/>
      <c r="AW2" s="156"/>
      <c r="AX2" s="156"/>
      <c r="AY2" s="156"/>
      <c r="AZ2" s="156"/>
      <c r="BA2" s="156"/>
      <c r="BB2" s="156"/>
      <c r="BC2" s="156"/>
      <c r="BD2" s="156"/>
      <c r="BE2" s="158">
        <f>AI354</f>
        <v>61.818181818181813</v>
      </c>
      <c r="BF2" s="156"/>
      <c r="BG2" s="156"/>
      <c r="BH2" s="156"/>
      <c r="BI2" s="156"/>
      <c r="BJ2" s="156"/>
      <c r="BK2" s="156"/>
      <c r="BL2" s="156"/>
      <c r="BM2" s="156"/>
      <c r="BN2" s="156"/>
      <c r="BO2" s="156"/>
      <c r="BP2" s="156"/>
      <c r="BQ2" s="156"/>
      <c r="BR2" s="156"/>
      <c r="BS2" s="156"/>
      <c r="BT2" s="156"/>
      <c r="BU2" s="156"/>
      <c r="BV2" s="156"/>
    </row>
    <row r="3" spans="1:75" ht="13.2">
      <c r="A3" s="11"/>
      <c r="B3" s="12"/>
      <c r="C3" s="155" t="s">
        <v>113</v>
      </c>
      <c r="D3" s="156"/>
      <c r="E3" s="156"/>
      <c r="F3" s="156"/>
      <c r="G3" s="156"/>
      <c r="H3" s="156"/>
      <c r="I3" s="156"/>
      <c r="J3" s="156"/>
      <c r="K3" s="156"/>
      <c r="L3" s="156"/>
      <c r="M3" s="156"/>
      <c r="N3" s="156"/>
      <c r="O3" s="156"/>
      <c r="P3" s="156"/>
      <c r="Q3" s="156"/>
      <c r="R3" s="155" t="s">
        <v>114</v>
      </c>
      <c r="S3" s="156"/>
      <c r="T3" s="156"/>
      <c r="U3" s="156"/>
      <c r="V3" s="156"/>
      <c r="W3" s="156"/>
      <c r="X3" s="156"/>
      <c r="Y3" s="156"/>
      <c r="Z3" s="156"/>
      <c r="AA3" s="156"/>
      <c r="AB3" s="156"/>
      <c r="AC3" s="157" t="s">
        <v>528</v>
      </c>
      <c r="AD3" s="156"/>
      <c r="AE3" s="156"/>
      <c r="AF3" s="156"/>
      <c r="AG3" s="156"/>
      <c r="AH3" s="156"/>
      <c r="AI3" s="156"/>
      <c r="AJ3" s="156"/>
      <c r="AK3" s="156"/>
      <c r="AL3" s="156"/>
      <c r="AM3" s="156"/>
      <c r="AN3" s="156"/>
      <c r="AO3" s="173" t="s">
        <v>115</v>
      </c>
      <c r="AP3" s="156"/>
      <c r="AQ3" s="156"/>
      <c r="AR3" s="156"/>
      <c r="AS3" s="155" t="s">
        <v>116</v>
      </c>
      <c r="AT3" s="156"/>
      <c r="AU3" s="156"/>
      <c r="AV3" s="155" t="s">
        <v>117</v>
      </c>
      <c r="AW3" s="156"/>
      <c r="AX3" s="156"/>
      <c r="AY3" s="155" t="s">
        <v>118</v>
      </c>
      <c r="AZ3" s="156"/>
      <c r="BA3" s="156"/>
      <c r="BB3" s="155" t="s">
        <v>119</v>
      </c>
      <c r="BC3" s="156"/>
      <c r="BD3" s="156"/>
      <c r="BE3" s="173" t="s">
        <v>120</v>
      </c>
      <c r="BF3" s="156"/>
      <c r="BG3" s="156"/>
      <c r="BH3" s="156"/>
      <c r="BI3" s="156"/>
      <c r="BJ3" s="156"/>
      <c r="BK3" s="156"/>
      <c r="BL3" s="156"/>
      <c r="BM3" s="156"/>
      <c r="BN3" s="155" t="s">
        <v>121</v>
      </c>
      <c r="BO3" s="156"/>
      <c r="BP3" s="156"/>
      <c r="BQ3" s="156"/>
      <c r="BR3" s="156"/>
      <c r="BS3" s="156"/>
      <c r="BT3" s="156"/>
      <c r="BU3" s="156"/>
      <c r="BV3" s="156"/>
    </row>
    <row r="4" spans="1:75" ht="13.2">
      <c r="A4" s="11"/>
      <c r="B4" s="12" t="s">
        <v>112</v>
      </c>
      <c r="C4" s="158">
        <f>AI48</f>
        <v>66.071428571428569</v>
      </c>
      <c r="D4" s="156"/>
      <c r="E4" s="156"/>
      <c r="F4" s="156"/>
      <c r="G4" s="156"/>
      <c r="H4" s="156"/>
      <c r="I4" s="156"/>
      <c r="J4" s="156"/>
      <c r="K4" s="156"/>
      <c r="L4" s="156"/>
      <c r="M4" s="156"/>
      <c r="N4" s="156"/>
      <c r="O4" s="156"/>
      <c r="P4" s="156"/>
      <c r="Q4" s="156"/>
      <c r="R4" s="158">
        <f>AI131</f>
        <v>63.953488372093027</v>
      </c>
      <c r="S4" s="156"/>
      <c r="T4" s="156"/>
      <c r="U4" s="156"/>
      <c r="V4" s="156"/>
      <c r="W4" s="156"/>
      <c r="X4" s="156"/>
      <c r="Y4" s="156"/>
      <c r="Z4" s="156"/>
      <c r="AA4" s="156"/>
      <c r="AB4" s="156"/>
      <c r="AC4" s="159">
        <f>AI193</f>
        <v>65.5</v>
      </c>
      <c r="AD4" s="156"/>
      <c r="AE4" s="156"/>
      <c r="AF4" s="156"/>
      <c r="AG4" s="156"/>
      <c r="AH4" s="156"/>
      <c r="AI4" s="156"/>
      <c r="AJ4" s="156"/>
      <c r="AK4" s="156"/>
      <c r="AL4" s="156"/>
      <c r="AM4" s="156"/>
      <c r="AN4" s="156"/>
      <c r="AO4" s="174">
        <f>AO6</f>
        <v>57.894736842105267</v>
      </c>
      <c r="AP4" s="156"/>
      <c r="AQ4" s="156"/>
      <c r="AR4" s="156"/>
      <c r="AS4" s="172">
        <f>AS6</f>
        <v>55.555555555555557</v>
      </c>
      <c r="AT4" s="156"/>
      <c r="AU4" s="156"/>
      <c r="AV4" s="172">
        <f>AV6</f>
        <v>50</v>
      </c>
      <c r="AW4" s="156"/>
      <c r="AX4" s="156"/>
      <c r="AY4" s="172">
        <f>AY6</f>
        <v>50</v>
      </c>
      <c r="AZ4" s="156"/>
      <c r="BA4" s="156"/>
      <c r="BB4" s="158">
        <f>BB6</f>
        <v>55.000000000000007</v>
      </c>
      <c r="BC4" s="156"/>
      <c r="BD4" s="156"/>
      <c r="BE4" s="175">
        <f>AI355</f>
        <v>58.035714285714292</v>
      </c>
      <c r="BF4" s="156"/>
      <c r="BG4" s="156"/>
      <c r="BH4" s="156"/>
      <c r="BI4" s="156"/>
      <c r="BJ4" s="156"/>
      <c r="BK4" s="156"/>
      <c r="BL4" s="156"/>
      <c r="BM4" s="156"/>
      <c r="BN4" s="172">
        <f>AI405</f>
        <v>65.740740740740748</v>
      </c>
      <c r="BO4" s="156"/>
      <c r="BP4" s="156"/>
      <c r="BQ4" s="156"/>
      <c r="BR4" s="156"/>
      <c r="BS4" s="156"/>
      <c r="BT4" s="156"/>
      <c r="BU4" s="156"/>
      <c r="BV4" s="156"/>
    </row>
    <row r="5" spans="1:75" ht="13.2">
      <c r="B5" s="12"/>
      <c r="C5" s="160" t="s">
        <v>122</v>
      </c>
      <c r="D5" s="156"/>
      <c r="E5" s="156"/>
      <c r="F5" s="156"/>
      <c r="G5" s="156"/>
      <c r="H5" s="156"/>
      <c r="I5" s="156"/>
      <c r="J5" s="156"/>
      <c r="K5" s="156"/>
      <c r="L5" s="156"/>
      <c r="M5" s="156"/>
      <c r="N5" s="156"/>
      <c r="O5" s="156"/>
      <c r="P5" s="156"/>
      <c r="Q5" s="156"/>
      <c r="R5" s="160" t="s">
        <v>123</v>
      </c>
      <c r="S5" s="156"/>
      <c r="T5" s="156"/>
      <c r="U5" s="156"/>
      <c r="V5" s="156"/>
      <c r="W5" s="156"/>
      <c r="X5" s="156"/>
      <c r="Y5" s="156"/>
      <c r="Z5" s="156"/>
      <c r="AA5" s="156"/>
      <c r="AB5" s="156"/>
      <c r="AC5" s="160" t="s">
        <v>124</v>
      </c>
      <c r="AD5" s="156"/>
      <c r="AE5" s="156"/>
      <c r="AF5" s="156"/>
      <c r="AG5" s="156"/>
      <c r="AH5" s="156"/>
      <c r="AI5" s="156"/>
      <c r="AJ5" s="156"/>
      <c r="AK5" s="156"/>
      <c r="AL5" s="156"/>
      <c r="AM5" s="156"/>
      <c r="AN5" s="161"/>
      <c r="AO5" s="160" t="s">
        <v>125</v>
      </c>
      <c r="AP5" s="156"/>
      <c r="AQ5" s="156"/>
      <c r="AR5" s="156"/>
      <c r="AS5" s="156"/>
      <c r="AT5" s="156"/>
      <c r="AU5" s="156"/>
      <c r="AV5" s="156"/>
      <c r="AW5" s="156"/>
      <c r="AX5" s="156"/>
      <c r="AY5" s="156"/>
      <c r="AZ5" s="156"/>
      <c r="BA5" s="156"/>
      <c r="BB5" s="156"/>
      <c r="BC5" s="156"/>
      <c r="BD5" s="161"/>
      <c r="BE5" s="160" t="s">
        <v>126</v>
      </c>
      <c r="BF5" s="156"/>
      <c r="BG5" s="156"/>
      <c r="BH5" s="156"/>
      <c r="BI5" s="156"/>
      <c r="BJ5" s="156"/>
      <c r="BK5" s="156"/>
      <c r="BL5" s="156"/>
      <c r="BM5" s="156"/>
      <c r="BN5" s="160" t="s">
        <v>127</v>
      </c>
      <c r="BO5" s="156"/>
      <c r="BP5" s="156"/>
      <c r="BQ5" s="156"/>
      <c r="BR5" s="156"/>
      <c r="BS5" s="156"/>
      <c r="BT5" s="156"/>
      <c r="BU5" s="156"/>
      <c r="BV5" s="156"/>
    </row>
    <row r="6" spans="1:75" ht="13.2">
      <c r="A6" s="13"/>
      <c r="B6" s="14" t="s">
        <v>112</v>
      </c>
      <c r="C6" s="162">
        <f>AI49</f>
        <v>59.722222222222221</v>
      </c>
      <c r="D6" s="156"/>
      <c r="E6" s="156"/>
      <c r="F6" s="156"/>
      <c r="G6" s="156"/>
      <c r="H6" s="162">
        <f>AI75</f>
        <v>66.25</v>
      </c>
      <c r="I6" s="156"/>
      <c r="J6" s="156"/>
      <c r="K6" s="156"/>
      <c r="L6" s="156"/>
      <c r="M6" s="156"/>
      <c r="N6" s="162">
        <f>AI108</f>
        <v>72.222222222222214</v>
      </c>
      <c r="O6" s="156"/>
      <c r="P6" s="156"/>
      <c r="Q6" s="156"/>
      <c r="R6" s="162">
        <f>AI132</f>
        <v>68.333333333333329</v>
      </c>
      <c r="S6" s="156"/>
      <c r="T6" s="156"/>
      <c r="U6" s="156"/>
      <c r="V6" s="162">
        <f>AI154</f>
        <v>66.666666666666657</v>
      </c>
      <c r="W6" s="156"/>
      <c r="X6" s="156"/>
      <c r="Y6" s="156"/>
      <c r="Z6" s="162">
        <f>AI177</f>
        <v>52.5</v>
      </c>
      <c r="AA6" s="156"/>
      <c r="AB6" s="156"/>
      <c r="AC6" s="162">
        <f>AI194</f>
        <v>63.235294117647058</v>
      </c>
      <c r="AD6" s="156"/>
      <c r="AE6" s="156"/>
      <c r="AF6" s="156"/>
      <c r="AG6" s="162">
        <f>AI217</f>
        <v>71.428571428571431</v>
      </c>
      <c r="AH6" s="156"/>
      <c r="AI6" s="156"/>
      <c r="AJ6" s="156"/>
      <c r="AK6" s="163">
        <f>AI238</f>
        <v>63.157894736842103</v>
      </c>
      <c r="AL6" s="156"/>
      <c r="AM6" s="156"/>
      <c r="AN6" s="161"/>
      <c r="AO6" s="162">
        <f>AI263</f>
        <v>57.894736842105267</v>
      </c>
      <c r="AP6" s="156"/>
      <c r="AQ6" s="156"/>
      <c r="AR6" s="156"/>
      <c r="AS6" s="162">
        <f>AI287</f>
        <v>55.555555555555557</v>
      </c>
      <c r="AT6" s="156"/>
      <c r="AU6" s="156"/>
      <c r="AV6" s="162">
        <f>AI304</f>
        <v>50</v>
      </c>
      <c r="AW6" s="156"/>
      <c r="AX6" s="156"/>
      <c r="AY6" s="162">
        <f>AI321</f>
        <v>50</v>
      </c>
      <c r="AZ6" s="156"/>
      <c r="BA6" s="156"/>
      <c r="BB6" s="162">
        <f>AI338</f>
        <v>55.000000000000007</v>
      </c>
      <c r="BC6" s="156"/>
      <c r="BD6" s="161"/>
      <c r="BE6" s="162">
        <f>AI356</f>
        <v>58.333333333333336</v>
      </c>
      <c r="BF6" s="156"/>
      <c r="BG6" s="156"/>
      <c r="BH6" s="162">
        <f>AI372</f>
        <v>62.5</v>
      </c>
      <c r="BI6" s="156"/>
      <c r="BJ6" s="156"/>
      <c r="BK6" s="162">
        <f>AI389</f>
        <v>52.777777777777779</v>
      </c>
      <c r="BL6" s="156"/>
      <c r="BM6" s="156"/>
      <c r="BN6" s="162">
        <f>AI406</f>
        <v>69.444444444444443</v>
      </c>
      <c r="BO6" s="156"/>
      <c r="BP6" s="156"/>
      <c r="BQ6" s="162">
        <f>AI422</f>
        <v>63.888888888888886</v>
      </c>
      <c r="BR6" s="156"/>
      <c r="BS6" s="156"/>
      <c r="BT6" s="162">
        <f>AI438</f>
        <v>63.888888888888886</v>
      </c>
      <c r="BU6" s="156"/>
      <c r="BV6" s="156"/>
    </row>
    <row r="7" spans="1:75" ht="21.6" customHeight="1">
      <c r="A7" s="15"/>
      <c r="B7" s="16" t="s">
        <v>128</v>
      </c>
      <c r="C7" s="170" t="s">
        <v>129</v>
      </c>
      <c r="D7" s="156"/>
      <c r="E7" s="156"/>
      <c r="F7" s="156"/>
      <c r="G7" s="156"/>
      <c r="H7" s="176" t="s">
        <v>130</v>
      </c>
      <c r="I7" s="156"/>
      <c r="J7" s="156"/>
      <c r="K7" s="156"/>
      <c r="L7" s="156"/>
      <c r="M7" s="156"/>
      <c r="N7" s="177" t="s">
        <v>131</v>
      </c>
      <c r="O7" s="156"/>
      <c r="P7" s="156"/>
      <c r="Q7" s="156"/>
      <c r="R7" s="168" t="s">
        <v>132</v>
      </c>
      <c r="S7" s="156"/>
      <c r="T7" s="156"/>
      <c r="U7" s="156"/>
      <c r="V7" s="170" t="s">
        <v>130</v>
      </c>
      <c r="W7" s="156"/>
      <c r="X7" s="156"/>
      <c r="Y7" s="156"/>
      <c r="Z7" s="168" t="s">
        <v>131</v>
      </c>
      <c r="AA7" s="156"/>
      <c r="AB7" s="156"/>
      <c r="AC7" s="170" t="s">
        <v>133</v>
      </c>
      <c r="AD7" s="156"/>
      <c r="AE7" s="156"/>
      <c r="AF7" s="156"/>
      <c r="AG7" s="168" t="s">
        <v>134</v>
      </c>
      <c r="AH7" s="156"/>
      <c r="AI7" s="156"/>
      <c r="AJ7" s="156"/>
      <c r="AK7" s="169" t="s">
        <v>135</v>
      </c>
      <c r="AL7" s="156"/>
      <c r="AM7" s="156"/>
      <c r="AN7" s="161"/>
      <c r="AO7" s="168" t="s">
        <v>136</v>
      </c>
      <c r="AP7" s="156"/>
      <c r="AQ7" s="156"/>
      <c r="AR7" s="156"/>
      <c r="AS7" s="170" t="s">
        <v>137</v>
      </c>
      <c r="AT7" s="156"/>
      <c r="AU7" s="156"/>
      <c r="AV7" s="168" t="s">
        <v>138</v>
      </c>
      <c r="AW7" s="156"/>
      <c r="AX7" s="156"/>
      <c r="AY7" s="170" t="s">
        <v>139</v>
      </c>
      <c r="AZ7" s="156"/>
      <c r="BA7" s="156"/>
      <c r="BB7" s="168" t="s">
        <v>140</v>
      </c>
      <c r="BC7" s="156"/>
      <c r="BD7" s="156"/>
      <c r="BE7" s="167" t="s">
        <v>141</v>
      </c>
      <c r="BF7" s="156"/>
      <c r="BG7" s="156"/>
      <c r="BH7" s="168" t="s">
        <v>142</v>
      </c>
      <c r="BI7" s="156"/>
      <c r="BJ7" s="156"/>
      <c r="BK7" s="170" t="s">
        <v>143</v>
      </c>
      <c r="BL7" s="156"/>
      <c r="BM7" s="156"/>
      <c r="BN7" s="168" t="s">
        <v>144</v>
      </c>
      <c r="BO7" s="156"/>
      <c r="BP7" s="156"/>
      <c r="BQ7" s="170" t="s">
        <v>145</v>
      </c>
      <c r="BR7" s="156"/>
      <c r="BS7" s="156"/>
      <c r="BT7" s="168" t="s">
        <v>146</v>
      </c>
      <c r="BU7" s="156"/>
      <c r="BV7" s="156"/>
    </row>
    <row r="8" spans="1:75" ht="13.2">
      <c r="A8" s="17"/>
      <c r="B8" s="18"/>
      <c r="C8" s="19"/>
      <c r="D8" s="19"/>
      <c r="E8" s="19"/>
      <c r="F8" s="19"/>
      <c r="G8" s="19"/>
      <c r="H8" s="19"/>
      <c r="I8" s="19"/>
      <c r="J8" s="19"/>
      <c r="K8" s="19"/>
      <c r="L8" s="19"/>
      <c r="M8" s="19"/>
      <c r="N8" s="19"/>
      <c r="O8" s="19"/>
      <c r="P8" s="19"/>
      <c r="Q8" s="19"/>
      <c r="AA8" s="20"/>
      <c r="AE8" s="21"/>
      <c r="AF8" s="21"/>
      <c r="AG8" s="21"/>
      <c r="AH8" s="21"/>
      <c r="AI8" s="21"/>
      <c r="AJ8" s="22"/>
      <c r="AK8" s="23"/>
      <c r="AL8" s="24"/>
      <c r="AN8" s="25"/>
      <c r="AO8" s="19"/>
      <c r="AP8" s="19"/>
      <c r="AQ8" s="19"/>
      <c r="AR8" s="19"/>
      <c r="AS8" s="19"/>
      <c r="AT8" s="19"/>
      <c r="AU8" s="19"/>
      <c r="AV8" s="19"/>
      <c r="AW8" s="19"/>
      <c r="AX8" s="19"/>
      <c r="AY8" s="19"/>
      <c r="AZ8" s="19"/>
      <c r="BA8" s="19"/>
      <c r="BB8" s="19"/>
      <c r="BC8" s="19"/>
      <c r="BD8" s="26"/>
      <c r="BE8" s="27"/>
      <c r="BF8" s="19"/>
      <c r="BG8" s="19"/>
    </row>
    <row r="9" spans="1:75" ht="13.2">
      <c r="A9" s="17"/>
      <c r="B9" s="14"/>
      <c r="C9" s="19"/>
      <c r="D9" s="19"/>
      <c r="E9" s="19"/>
      <c r="F9" s="19"/>
      <c r="G9" s="19"/>
      <c r="H9" s="19"/>
      <c r="I9" s="19"/>
      <c r="J9" s="19"/>
      <c r="K9" s="19"/>
      <c r="L9" s="19"/>
      <c r="M9" s="19"/>
      <c r="N9" s="19"/>
      <c r="O9" s="19"/>
      <c r="P9" s="19"/>
      <c r="Q9" s="19"/>
      <c r="AA9" s="20"/>
      <c r="AE9" s="21"/>
      <c r="AF9" s="21"/>
      <c r="AG9" s="21"/>
      <c r="AH9" s="21"/>
      <c r="AI9" s="21"/>
      <c r="AJ9" s="22"/>
      <c r="AK9" s="23"/>
      <c r="AL9" s="24"/>
      <c r="AN9" s="25"/>
      <c r="AO9" s="19"/>
      <c r="AP9" s="19"/>
      <c r="AQ9" s="19"/>
      <c r="AR9" s="19"/>
      <c r="AS9" s="19"/>
      <c r="AT9" s="19"/>
      <c r="AU9" s="19"/>
      <c r="AV9" s="19"/>
      <c r="AW9" s="19"/>
      <c r="AX9" s="19"/>
      <c r="AY9" s="19"/>
      <c r="AZ9" s="19"/>
      <c r="BA9" s="19"/>
      <c r="BB9" s="19"/>
      <c r="BC9" s="19"/>
      <c r="BD9" s="26"/>
      <c r="BE9" s="27"/>
      <c r="BF9" s="19"/>
      <c r="BG9" s="19"/>
    </row>
    <row r="10" spans="1:75" ht="13.2">
      <c r="A10" s="17"/>
      <c r="B10" s="14"/>
      <c r="C10" s="19"/>
      <c r="D10" s="19"/>
      <c r="E10" s="19"/>
      <c r="F10" s="19"/>
      <c r="G10" s="19"/>
      <c r="H10" s="19"/>
      <c r="I10" s="19"/>
      <c r="J10" s="19"/>
      <c r="K10" s="19"/>
      <c r="L10" s="19"/>
      <c r="M10" s="19"/>
      <c r="N10" s="19"/>
      <c r="O10" s="19"/>
      <c r="P10" s="19"/>
      <c r="Q10" s="19"/>
      <c r="AA10" s="20"/>
      <c r="AE10" s="21"/>
      <c r="AF10" s="21"/>
      <c r="AG10" s="21"/>
      <c r="AH10" s="21"/>
      <c r="AI10" s="21"/>
      <c r="AJ10" s="22"/>
      <c r="AK10" s="23"/>
      <c r="AL10" s="24"/>
      <c r="AN10" s="25"/>
      <c r="AO10" s="19"/>
      <c r="AP10" s="19"/>
      <c r="AQ10" s="19"/>
      <c r="AR10" s="19"/>
      <c r="AS10" s="19"/>
      <c r="AT10" s="19"/>
      <c r="AU10" s="19"/>
      <c r="AV10" s="19"/>
      <c r="AW10" s="19"/>
      <c r="AX10" s="19"/>
      <c r="AY10" s="19"/>
      <c r="AZ10" s="19"/>
      <c r="BA10" s="19"/>
      <c r="BB10" s="19"/>
      <c r="BC10" s="19"/>
      <c r="BD10" s="26"/>
      <c r="BE10" s="27"/>
      <c r="BF10" s="19"/>
      <c r="BG10" s="19"/>
    </row>
    <row r="11" spans="1:75" ht="13.2">
      <c r="A11" s="17"/>
      <c r="B11" s="14"/>
      <c r="C11" s="19"/>
      <c r="D11" s="19"/>
      <c r="E11" s="19"/>
      <c r="F11" s="19"/>
      <c r="G11" s="19"/>
      <c r="H11" s="19"/>
      <c r="I11" s="19"/>
      <c r="J11" s="19"/>
      <c r="K11" s="19"/>
      <c r="L11" s="19"/>
      <c r="M11" s="19"/>
      <c r="N11" s="19"/>
      <c r="O11" s="19"/>
      <c r="P11" s="19"/>
      <c r="Q11" s="19"/>
      <c r="AA11" s="20"/>
      <c r="AE11" s="21"/>
      <c r="AF11" s="21"/>
      <c r="AG11" s="21"/>
      <c r="AH11" s="21"/>
      <c r="AI11" s="21"/>
      <c r="AJ11" s="22"/>
      <c r="AK11" s="23"/>
      <c r="AL11" s="24"/>
      <c r="AN11" s="25"/>
      <c r="AO11" s="19"/>
      <c r="AP11" s="19"/>
      <c r="AQ11" s="19"/>
      <c r="AR11" s="19"/>
      <c r="AS11" s="19"/>
      <c r="AT11" s="19"/>
      <c r="AU11" s="19"/>
      <c r="AV11" s="19"/>
      <c r="AW11" s="19"/>
      <c r="AX11" s="19"/>
      <c r="AY11" s="19"/>
      <c r="AZ11" s="19"/>
      <c r="BA11" s="19"/>
      <c r="BB11" s="19"/>
      <c r="BC11" s="19"/>
      <c r="BD11" s="26"/>
      <c r="BE11" s="27"/>
      <c r="BF11" s="19"/>
      <c r="BG11" s="19"/>
    </row>
    <row r="12" spans="1:75" ht="13.2">
      <c r="A12" s="17"/>
      <c r="B12" s="14"/>
      <c r="C12" s="19"/>
      <c r="D12" s="19"/>
      <c r="E12" s="19"/>
      <c r="F12" s="19"/>
      <c r="G12" s="19"/>
      <c r="H12" s="19"/>
      <c r="I12" s="19"/>
      <c r="J12" s="19"/>
      <c r="K12" s="19"/>
      <c r="L12" s="19"/>
      <c r="M12" s="19"/>
      <c r="N12" s="19"/>
      <c r="O12" s="19"/>
      <c r="P12" s="19"/>
      <c r="Q12" s="19"/>
      <c r="AA12" s="20"/>
      <c r="AE12" s="21"/>
      <c r="AF12" s="21"/>
      <c r="AG12" s="21"/>
      <c r="AH12" s="21"/>
      <c r="AI12" s="21"/>
      <c r="AJ12" s="22"/>
      <c r="AK12" s="23"/>
      <c r="AL12" s="24"/>
      <c r="AN12" s="25"/>
      <c r="AO12" s="19"/>
      <c r="AP12" s="19"/>
      <c r="AQ12" s="19"/>
      <c r="AR12" s="19"/>
      <c r="AS12" s="19"/>
      <c r="AT12" s="19"/>
      <c r="AU12" s="19"/>
      <c r="AV12" s="19"/>
      <c r="AW12" s="19"/>
      <c r="AX12" s="19"/>
      <c r="AY12" s="19"/>
      <c r="AZ12" s="19"/>
      <c r="BA12" s="19"/>
      <c r="BB12" s="19"/>
      <c r="BC12" s="19"/>
      <c r="BD12" s="26"/>
      <c r="BE12" s="27"/>
      <c r="BF12" s="19"/>
      <c r="BG12" s="19"/>
    </row>
    <row r="13" spans="1:75" ht="13.2">
      <c r="A13" s="17"/>
      <c r="B13" s="14"/>
      <c r="C13" s="19"/>
      <c r="D13" s="19"/>
      <c r="E13" s="19"/>
      <c r="F13" s="19"/>
      <c r="G13" s="19"/>
      <c r="H13" s="19"/>
      <c r="I13" s="19"/>
      <c r="J13" s="19"/>
      <c r="K13" s="19"/>
      <c r="L13" s="19"/>
      <c r="M13" s="19"/>
      <c r="N13" s="19"/>
      <c r="O13" s="19"/>
      <c r="P13" s="19"/>
      <c r="Q13" s="19"/>
      <c r="AA13" s="20"/>
      <c r="AE13" s="21"/>
      <c r="AF13" s="21"/>
      <c r="AG13" s="21"/>
      <c r="AH13" s="21"/>
      <c r="AI13" s="21"/>
      <c r="AJ13" s="22"/>
      <c r="AK13" s="23"/>
      <c r="AL13" s="24"/>
      <c r="AN13" s="25"/>
      <c r="AO13" s="19"/>
      <c r="AP13" s="19"/>
      <c r="AQ13" s="19"/>
      <c r="AR13" s="19"/>
      <c r="AS13" s="19"/>
      <c r="AT13" s="19"/>
      <c r="AU13" s="19"/>
      <c r="AV13" s="19"/>
      <c r="AW13" s="19"/>
      <c r="AX13" s="19"/>
      <c r="AY13" s="19"/>
      <c r="AZ13" s="19"/>
      <c r="BA13" s="19"/>
      <c r="BB13" s="19"/>
      <c r="BC13" s="19"/>
      <c r="BD13" s="26"/>
      <c r="BE13" s="27"/>
      <c r="BF13" s="19"/>
      <c r="BG13" s="19"/>
    </row>
    <row r="14" spans="1:75" ht="13.2">
      <c r="A14" s="17"/>
      <c r="B14" s="14"/>
      <c r="C14" s="19"/>
      <c r="D14" s="19"/>
      <c r="E14" s="19"/>
      <c r="F14" s="19"/>
      <c r="G14" s="19"/>
      <c r="H14" s="19"/>
      <c r="I14" s="19"/>
      <c r="J14" s="19"/>
      <c r="K14" s="19"/>
      <c r="L14" s="19"/>
      <c r="M14" s="19"/>
      <c r="N14" s="19"/>
      <c r="O14" s="19"/>
      <c r="P14" s="19"/>
      <c r="Q14" s="19"/>
      <c r="AA14" s="20"/>
      <c r="AE14" s="21"/>
      <c r="AF14" s="21"/>
      <c r="AG14" s="21"/>
      <c r="AH14" s="21"/>
      <c r="AI14" s="21"/>
      <c r="AJ14" s="22"/>
      <c r="AK14" s="23"/>
      <c r="AL14" s="24"/>
      <c r="AN14" s="25"/>
      <c r="AO14" s="19"/>
      <c r="AP14" s="19"/>
      <c r="AQ14" s="19"/>
      <c r="AR14" s="19"/>
      <c r="AS14" s="19"/>
      <c r="AT14" s="19"/>
      <c r="AU14" s="19"/>
      <c r="AV14" s="19"/>
      <c r="AW14" s="19"/>
      <c r="AX14" s="19"/>
      <c r="AY14" s="19"/>
      <c r="AZ14" s="19"/>
      <c r="BA14" s="19"/>
      <c r="BB14" s="19"/>
      <c r="BC14" s="19"/>
      <c r="BD14" s="26"/>
      <c r="BE14" s="27"/>
      <c r="BF14" s="19"/>
      <c r="BG14" s="19"/>
    </row>
    <row r="15" spans="1:75" ht="13.2">
      <c r="A15" s="17"/>
      <c r="B15" s="14"/>
      <c r="C15" s="19"/>
      <c r="D15" s="19"/>
      <c r="E15" s="19"/>
      <c r="F15" s="19"/>
      <c r="G15" s="19"/>
      <c r="H15" s="19"/>
      <c r="I15" s="19"/>
      <c r="J15" s="19"/>
      <c r="K15" s="19"/>
      <c r="L15" s="19"/>
      <c r="M15" s="19"/>
      <c r="N15" s="19"/>
      <c r="O15" s="19"/>
      <c r="P15" s="19"/>
      <c r="Q15" s="19"/>
      <c r="AA15" s="20"/>
      <c r="AE15" s="21"/>
      <c r="AF15" s="21"/>
      <c r="AG15" s="21"/>
      <c r="AH15" s="21"/>
      <c r="AI15" s="21"/>
      <c r="AJ15" s="22"/>
      <c r="AK15" s="23"/>
      <c r="AL15" s="24"/>
      <c r="AN15" s="25"/>
      <c r="AO15" s="19"/>
      <c r="AP15" s="19"/>
      <c r="AQ15" s="19"/>
      <c r="AR15" s="19"/>
      <c r="AS15" s="19"/>
      <c r="AT15" s="19"/>
      <c r="AU15" s="19"/>
      <c r="AV15" s="19"/>
      <c r="AW15" s="19"/>
      <c r="AX15" s="19"/>
      <c r="AY15" s="19"/>
      <c r="AZ15" s="19"/>
      <c r="BA15" s="19"/>
      <c r="BB15" s="19"/>
      <c r="BC15" s="19"/>
      <c r="BD15" s="26"/>
      <c r="BE15" s="27"/>
      <c r="BF15" s="19"/>
      <c r="BG15" s="19"/>
    </row>
    <row r="16" spans="1:75" ht="13.2">
      <c r="A16" s="17"/>
      <c r="B16" s="14"/>
      <c r="C16" s="19"/>
      <c r="D16" s="19"/>
      <c r="E16" s="19"/>
      <c r="F16" s="19"/>
      <c r="G16" s="19"/>
      <c r="H16" s="19"/>
      <c r="I16" s="19"/>
      <c r="J16" s="19"/>
      <c r="K16" s="19"/>
      <c r="L16" s="19"/>
      <c r="M16" s="19"/>
      <c r="N16" s="19"/>
      <c r="O16" s="19"/>
      <c r="P16" s="19"/>
      <c r="Q16" s="19"/>
      <c r="AA16" s="20"/>
      <c r="AE16" s="21"/>
      <c r="AF16" s="21"/>
      <c r="AG16" s="21"/>
      <c r="AH16" s="21"/>
      <c r="AI16" s="21"/>
      <c r="AJ16" s="22"/>
      <c r="AK16" s="23"/>
      <c r="AL16" s="24"/>
      <c r="AN16" s="25"/>
      <c r="AO16" s="19"/>
      <c r="AP16" s="19"/>
      <c r="AQ16" s="19"/>
      <c r="AR16" s="19"/>
      <c r="AS16" s="19"/>
      <c r="AT16" s="19"/>
      <c r="AU16" s="19"/>
      <c r="AV16" s="19"/>
      <c r="AW16" s="19"/>
      <c r="AX16" s="19"/>
      <c r="AY16" s="19"/>
      <c r="AZ16" s="19"/>
      <c r="BA16" s="19"/>
      <c r="BB16" s="19"/>
      <c r="BC16" s="19"/>
      <c r="BD16" s="26"/>
      <c r="BE16" s="27"/>
      <c r="BF16" s="19"/>
      <c r="BG16" s="19"/>
    </row>
    <row r="17" spans="1:67" ht="13.2">
      <c r="A17" s="17"/>
      <c r="B17" s="14"/>
      <c r="C17" s="19"/>
      <c r="D17" s="19"/>
      <c r="E17" s="19"/>
      <c r="F17" s="19"/>
      <c r="G17" s="19"/>
      <c r="H17" s="19"/>
      <c r="I17" s="19"/>
      <c r="J17" s="19"/>
      <c r="K17" s="19"/>
      <c r="L17" s="19"/>
      <c r="M17" s="19"/>
      <c r="N17" s="19"/>
      <c r="O17" s="19"/>
      <c r="P17" s="19"/>
      <c r="Q17" s="19"/>
      <c r="AA17" s="20"/>
      <c r="AE17" s="21"/>
      <c r="AF17" s="21"/>
      <c r="AG17" s="21"/>
      <c r="AH17" s="21"/>
      <c r="AI17" s="21"/>
      <c r="AJ17" s="22"/>
      <c r="AK17" s="23"/>
      <c r="AL17" s="24"/>
      <c r="AN17" s="25"/>
      <c r="AO17" s="19"/>
      <c r="AP17" s="19"/>
      <c r="AQ17" s="19"/>
      <c r="AR17" s="19"/>
      <c r="AS17" s="19"/>
      <c r="AT17" s="19"/>
      <c r="AU17" s="19"/>
      <c r="AV17" s="19"/>
      <c r="AW17" s="19"/>
      <c r="AX17" s="19"/>
      <c r="AY17" s="19"/>
      <c r="AZ17" s="19"/>
      <c r="BA17" s="19"/>
      <c r="BB17" s="19"/>
      <c r="BC17" s="19"/>
      <c r="BD17" s="26"/>
      <c r="BE17" s="27"/>
      <c r="BF17" s="19"/>
      <c r="BG17" s="19"/>
    </row>
    <row r="18" spans="1:67" ht="13.2">
      <c r="A18" s="17"/>
      <c r="B18" s="14"/>
      <c r="C18" s="19"/>
      <c r="D18" s="19"/>
      <c r="E18" s="19"/>
      <c r="F18" s="19"/>
      <c r="G18" s="19"/>
      <c r="H18" s="19"/>
      <c r="I18" s="19"/>
      <c r="J18" s="19"/>
      <c r="K18" s="19"/>
      <c r="L18" s="19"/>
      <c r="M18" s="19"/>
      <c r="N18" s="19"/>
      <c r="O18" s="19"/>
      <c r="P18" s="19"/>
      <c r="Q18" s="19"/>
      <c r="AA18" s="20"/>
      <c r="AE18" s="21"/>
      <c r="AF18" s="21"/>
      <c r="AG18" s="21"/>
      <c r="AH18" s="21"/>
      <c r="AI18" s="21"/>
      <c r="AJ18" s="22"/>
      <c r="AK18" s="23"/>
      <c r="AL18" s="24"/>
      <c r="AN18" s="25"/>
      <c r="AO18" s="19"/>
      <c r="AP18" s="19"/>
      <c r="AQ18" s="19"/>
      <c r="AR18" s="19"/>
      <c r="AS18" s="19"/>
      <c r="AT18" s="19"/>
      <c r="AU18" s="19"/>
      <c r="AV18" s="19"/>
      <c r="AW18" s="19"/>
      <c r="AX18" s="19"/>
      <c r="AY18" s="19"/>
      <c r="AZ18" s="19"/>
      <c r="BA18" s="19"/>
      <c r="BB18" s="19"/>
      <c r="BC18" s="19"/>
      <c r="BD18" s="26"/>
      <c r="BE18" s="27"/>
      <c r="BF18" s="19"/>
      <c r="BG18" s="19"/>
    </row>
    <row r="19" spans="1:67" ht="13.2">
      <c r="A19" s="17"/>
      <c r="B19" s="14"/>
      <c r="C19" s="19"/>
      <c r="D19" s="19"/>
      <c r="E19" s="19"/>
      <c r="F19" s="19"/>
      <c r="G19" s="19"/>
      <c r="H19" s="19"/>
      <c r="I19" s="19"/>
      <c r="J19" s="19"/>
      <c r="K19" s="19"/>
      <c r="L19" s="19"/>
      <c r="M19" s="19"/>
      <c r="N19" s="19"/>
      <c r="O19" s="19"/>
      <c r="P19" s="19"/>
      <c r="Q19" s="19"/>
      <c r="AA19" s="20"/>
      <c r="AE19" s="21"/>
      <c r="AF19" s="21"/>
      <c r="AG19" s="21"/>
      <c r="AH19" s="21"/>
      <c r="AI19" s="21"/>
      <c r="AJ19" s="22"/>
      <c r="AK19" s="23"/>
      <c r="AL19" s="24"/>
      <c r="AN19" s="25"/>
      <c r="AO19" s="19"/>
      <c r="AP19" s="19"/>
      <c r="AQ19" s="19"/>
      <c r="AR19" s="19"/>
      <c r="AS19" s="19"/>
      <c r="AT19" s="19"/>
      <c r="AU19" s="19"/>
      <c r="AV19" s="19"/>
      <c r="AW19" s="19"/>
      <c r="AX19" s="19"/>
      <c r="AY19" s="19"/>
      <c r="AZ19" s="19"/>
      <c r="BA19" s="19"/>
      <c r="BB19" s="19"/>
      <c r="BC19" s="19"/>
      <c r="BD19" s="26"/>
      <c r="BE19" s="27"/>
      <c r="BF19" s="19"/>
      <c r="BG19" s="19"/>
    </row>
    <row r="20" spans="1:67" ht="13.2">
      <c r="A20" s="17"/>
      <c r="B20" s="14"/>
      <c r="C20" s="19"/>
      <c r="D20" s="19"/>
      <c r="E20" s="19"/>
      <c r="F20" s="19"/>
      <c r="G20" s="19"/>
      <c r="H20" s="19"/>
      <c r="I20" s="19"/>
      <c r="J20" s="19"/>
      <c r="K20" s="19"/>
      <c r="L20" s="19"/>
      <c r="M20" s="19"/>
      <c r="N20" s="19"/>
      <c r="O20" s="19"/>
      <c r="P20" s="19"/>
      <c r="Q20" s="19"/>
      <c r="AA20" s="20"/>
      <c r="AE20" s="21"/>
      <c r="AF20" s="21"/>
      <c r="AG20" s="21"/>
      <c r="AH20" s="21"/>
      <c r="AI20" s="21"/>
      <c r="AJ20" s="22"/>
      <c r="AK20" s="23"/>
      <c r="AL20" s="24"/>
      <c r="AN20" s="25"/>
      <c r="AO20" s="19"/>
      <c r="AP20" s="19"/>
      <c r="AQ20" s="19"/>
      <c r="AR20" s="19"/>
      <c r="AS20" s="19"/>
      <c r="AT20" s="19"/>
      <c r="AU20" s="19"/>
      <c r="AV20" s="19"/>
      <c r="AW20" s="19"/>
      <c r="AX20" s="19"/>
      <c r="AY20" s="19"/>
      <c r="AZ20" s="19"/>
      <c r="BA20" s="19"/>
      <c r="BB20" s="19"/>
      <c r="BC20" s="19"/>
      <c r="BD20" s="26"/>
      <c r="BE20" s="27"/>
      <c r="BF20" s="19"/>
      <c r="BG20" s="19"/>
    </row>
    <row r="21" spans="1:67" ht="13.2">
      <c r="A21" s="17"/>
      <c r="B21" s="14"/>
      <c r="C21" s="19"/>
      <c r="D21" s="19"/>
      <c r="E21" s="19"/>
      <c r="F21" s="19"/>
      <c r="G21" s="19"/>
      <c r="H21" s="19"/>
      <c r="I21" s="19"/>
      <c r="J21" s="19"/>
      <c r="K21" s="19"/>
      <c r="L21" s="19"/>
      <c r="M21" s="19"/>
      <c r="N21" s="19"/>
      <c r="O21" s="19"/>
      <c r="P21" s="19"/>
      <c r="Q21" s="19"/>
      <c r="AA21" s="20"/>
      <c r="AE21" s="21"/>
      <c r="AF21" s="21"/>
      <c r="AG21" s="21"/>
      <c r="AH21" s="21"/>
      <c r="AI21" s="21"/>
      <c r="AJ21" s="22"/>
      <c r="AK21" s="23"/>
      <c r="AL21" s="24"/>
      <c r="AN21" s="25"/>
      <c r="AO21" s="19"/>
      <c r="AP21" s="19"/>
      <c r="AQ21" s="19"/>
      <c r="AR21" s="19"/>
      <c r="AS21" s="19"/>
      <c r="AT21" s="19"/>
      <c r="AU21" s="19"/>
      <c r="AV21" s="19"/>
      <c r="AW21" s="19"/>
      <c r="AX21" s="19"/>
      <c r="AY21" s="19"/>
      <c r="AZ21" s="19"/>
      <c r="BA21" s="19"/>
      <c r="BB21" s="19"/>
      <c r="BC21" s="19"/>
      <c r="BD21" s="26"/>
      <c r="BE21" s="27"/>
      <c r="BF21" s="19"/>
      <c r="BG21" s="19"/>
    </row>
    <row r="22" spans="1:67" ht="13.2">
      <c r="A22" s="17"/>
      <c r="B22" s="14"/>
      <c r="C22" s="19"/>
      <c r="D22" s="19"/>
      <c r="E22" s="19"/>
      <c r="F22" s="19"/>
      <c r="G22" s="19"/>
      <c r="H22" s="19"/>
      <c r="I22" s="19"/>
      <c r="J22" s="19"/>
      <c r="K22" s="19"/>
      <c r="L22" s="19"/>
      <c r="M22" s="19"/>
      <c r="N22" s="19"/>
      <c r="O22" s="19"/>
      <c r="P22" s="19"/>
      <c r="Q22" s="19"/>
      <c r="AA22" s="20"/>
      <c r="AE22" s="21"/>
      <c r="AF22" s="21"/>
      <c r="AG22" s="21"/>
      <c r="AH22" s="21"/>
      <c r="AI22" s="21"/>
      <c r="AJ22" s="22"/>
      <c r="AK22" s="23"/>
      <c r="AL22" s="24"/>
      <c r="AN22" s="25"/>
      <c r="AO22" s="19"/>
      <c r="AP22" s="19"/>
      <c r="AQ22" s="19"/>
      <c r="AR22" s="19"/>
      <c r="AS22" s="19"/>
      <c r="AT22" s="19"/>
      <c r="AU22" s="19"/>
      <c r="AV22" s="19"/>
      <c r="AW22" s="19"/>
      <c r="AX22" s="19"/>
      <c r="AY22" s="19"/>
      <c r="AZ22" s="19"/>
      <c r="BA22" s="19"/>
      <c r="BB22" s="19"/>
      <c r="BC22" s="19"/>
      <c r="BD22" s="26"/>
      <c r="BE22" s="27"/>
      <c r="BF22" s="19"/>
      <c r="BG22" s="19"/>
    </row>
    <row r="23" spans="1:67" ht="13.2">
      <c r="A23" s="17"/>
      <c r="B23" s="14"/>
      <c r="C23" s="19"/>
      <c r="D23" s="19"/>
      <c r="E23" s="19"/>
      <c r="F23" s="19"/>
      <c r="G23" s="19"/>
      <c r="H23" s="19"/>
      <c r="I23" s="19"/>
      <c r="J23" s="19"/>
      <c r="K23" s="19"/>
      <c r="L23" s="19"/>
      <c r="M23" s="19"/>
      <c r="N23" s="19"/>
      <c r="O23" s="19"/>
      <c r="P23" s="19"/>
      <c r="Q23" s="19"/>
      <c r="AA23" s="20"/>
      <c r="AE23" s="21"/>
      <c r="AF23" s="21"/>
      <c r="AG23" s="21"/>
      <c r="AH23" s="21"/>
      <c r="AI23" s="21"/>
      <c r="AJ23" s="22"/>
      <c r="AK23" s="23"/>
      <c r="AL23" s="24"/>
      <c r="AN23" s="25"/>
      <c r="AO23" s="19"/>
      <c r="AP23" s="19"/>
      <c r="AQ23" s="19"/>
      <c r="AR23" s="19"/>
      <c r="AS23" s="19"/>
      <c r="AT23" s="19"/>
      <c r="AU23" s="19"/>
      <c r="AV23" s="19"/>
      <c r="AW23" s="19"/>
      <c r="AX23" s="19"/>
      <c r="AY23" s="19"/>
      <c r="AZ23" s="19"/>
      <c r="BA23" s="19"/>
      <c r="BB23" s="19"/>
      <c r="BC23" s="19"/>
      <c r="BD23" s="26"/>
      <c r="BE23" s="27"/>
      <c r="BF23" s="19"/>
      <c r="BG23" s="19"/>
    </row>
    <row r="24" spans="1:67" ht="13.2">
      <c r="A24" s="17"/>
      <c r="B24" s="18"/>
      <c r="C24" s="19"/>
      <c r="D24" s="19"/>
      <c r="E24" s="19"/>
      <c r="F24" s="19"/>
      <c r="G24" s="19"/>
      <c r="H24" s="19"/>
      <c r="I24" s="19"/>
      <c r="J24" s="19"/>
      <c r="K24" s="19"/>
      <c r="L24" s="19"/>
      <c r="M24" s="19"/>
      <c r="N24" s="19"/>
      <c r="O24" s="19"/>
      <c r="P24" s="19"/>
      <c r="Q24" s="19"/>
      <c r="AA24" s="20"/>
      <c r="AE24" s="21"/>
      <c r="AF24" s="21"/>
      <c r="AG24" s="21"/>
      <c r="AH24" s="21"/>
      <c r="AI24" s="21"/>
      <c r="AJ24" s="22"/>
      <c r="AK24" s="23"/>
      <c r="AL24" s="24"/>
      <c r="AN24" s="25"/>
      <c r="AO24" s="19"/>
      <c r="AP24" s="19"/>
      <c r="AQ24" s="19"/>
      <c r="AR24" s="19"/>
      <c r="AS24" s="19"/>
      <c r="AT24" s="19"/>
      <c r="AU24" s="19"/>
      <c r="AV24" s="19"/>
      <c r="AW24" s="19"/>
      <c r="AX24" s="19"/>
      <c r="AY24" s="19"/>
      <c r="AZ24" s="19"/>
      <c r="BA24" s="19"/>
      <c r="BB24" s="19"/>
      <c r="BC24" s="19"/>
      <c r="BD24" s="26"/>
      <c r="BE24" s="27"/>
      <c r="BF24" s="19"/>
      <c r="BG24" s="19"/>
    </row>
    <row r="25" spans="1:67" ht="13.2">
      <c r="A25" s="17"/>
      <c r="B25" s="18"/>
      <c r="C25" s="19"/>
      <c r="D25" s="19"/>
      <c r="E25" s="19"/>
      <c r="F25" s="19"/>
      <c r="G25" s="19"/>
      <c r="H25" s="19"/>
      <c r="I25" s="19"/>
      <c r="J25" s="19"/>
      <c r="K25" s="19"/>
      <c r="L25" s="19"/>
      <c r="M25" s="19"/>
      <c r="N25" s="19"/>
      <c r="O25" s="19"/>
      <c r="P25" s="19"/>
      <c r="Q25" s="19"/>
      <c r="AA25" s="20"/>
      <c r="AE25" s="21"/>
      <c r="AF25" s="21"/>
      <c r="AG25" s="21"/>
      <c r="AH25" s="21"/>
      <c r="AI25" s="21"/>
      <c r="AJ25" s="22"/>
      <c r="AK25" s="23"/>
      <c r="AL25" s="24"/>
      <c r="AN25" s="25"/>
      <c r="AO25" s="19"/>
      <c r="AP25" s="19"/>
      <c r="AQ25" s="19"/>
      <c r="AR25" s="19"/>
      <c r="AS25" s="19"/>
      <c r="AT25" s="19"/>
      <c r="AU25" s="19"/>
      <c r="AV25" s="19"/>
      <c r="AW25" s="19"/>
      <c r="AX25" s="19"/>
      <c r="AY25" s="19"/>
      <c r="AZ25" s="19"/>
      <c r="BA25" s="19"/>
      <c r="BB25" s="19"/>
      <c r="BC25" s="19"/>
      <c r="BD25" s="26"/>
      <c r="BE25" s="27"/>
      <c r="BF25" s="19"/>
      <c r="BG25" s="19"/>
    </row>
    <row r="26" spans="1:67" ht="13.2">
      <c r="A26" s="17"/>
      <c r="B26" s="18"/>
      <c r="C26" s="19"/>
      <c r="D26" s="19"/>
      <c r="E26" s="19"/>
      <c r="F26" s="19"/>
      <c r="G26" s="19"/>
      <c r="H26" s="19"/>
      <c r="I26" s="19"/>
      <c r="J26" s="19"/>
      <c r="K26" s="19"/>
      <c r="L26" s="19"/>
      <c r="M26" s="19"/>
      <c r="N26" s="19"/>
      <c r="O26" s="19"/>
      <c r="P26" s="19"/>
      <c r="Q26" s="19"/>
      <c r="AA26" s="20"/>
      <c r="AE26" s="21"/>
      <c r="AF26" s="21"/>
      <c r="AG26" s="21"/>
      <c r="AH26" s="21"/>
      <c r="AI26" s="21"/>
      <c r="AJ26" s="22"/>
      <c r="AK26" s="23"/>
      <c r="AL26" s="24"/>
      <c r="AN26" s="25"/>
      <c r="AO26" s="19"/>
      <c r="AP26" s="19"/>
      <c r="AQ26" s="19"/>
      <c r="AR26" s="19"/>
      <c r="AS26" s="19"/>
      <c r="AT26" s="19"/>
      <c r="AU26" s="19"/>
      <c r="AV26" s="19"/>
      <c r="AW26" s="19"/>
      <c r="AX26" s="19"/>
      <c r="AY26" s="19"/>
      <c r="AZ26" s="19"/>
      <c r="BA26" s="19"/>
      <c r="BB26" s="19"/>
      <c r="BC26" s="19"/>
      <c r="BD26" s="26"/>
      <c r="BE26" s="27"/>
      <c r="BF26" s="19"/>
      <c r="BG26" s="19"/>
    </row>
    <row r="27" spans="1:67" ht="13.2">
      <c r="A27" s="17"/>
      <c r="B27" s="18"/>
      <c r="C27" s="19"/>
      <c r="D27" s="19"/>
      <c r="E27" s="19"/>
      <c r="F27" s="19"/>
      <c r="G27" s="19"/>
      <c r="H27" s="19"/>
      <c r="I27" s="19"/>
      <c r="J27" s="19"/>
      <c r="K27" s="19"/>
      <c r="L27" s="19"/>
      <c r="M27" s="19"/>
      <c r="N27" s="19"/>
      <c r="O27" s="19"/>
      <c r="P27" s="19"/>
      <c r="Q27" s="19"/>
      <c r="AA27" s="20"/>
      <c r="AE27" s="21"/>
      <c r="AF27" s="21"/>
      <c r="AG27" s="21"/>
      <c r="AH27" s="21"/>
      <c r="AI27" s="21"/>
      <c r="AJ27" s="22"/>
      <c r="AK27" s="23"/>
      <c r="AL27" s="24"/>
      <c r="AN27" s="25"/>
      <c r="AO27" s="19"/>
      <c r="AP27" s="19"/>
      <c r="AQ27" s="19"/>
      <c r="AR27" s="19"/>
      <c r="AS27" s="19"/>
      <c r="AT27" s="19"/>
      <c r="AU27" s="19"/>
      <c r="AV27" s="19"/>
      <c r="AW27" s="19"/>
      <c r="AX27" s="19"/>
      <c r="AY27" s="19"/>
      <c r="AZ27" s="19"/>
      <c r="BA27" s="19"/>
      <c r="BB27" s="19"/>
      <c r="BC27" s="19"/>
      <c r="BD27" s="26"/>
      <c r="BE27" s="27"/>
      <c r="BF27" s="19"/>
      <c r="BG27" s="19"/>
    </row>
    <row r="28" spans="1:67" ht="13.2">
      <c r="A28" s="17"/>
      <c r="B28" s="18"/>
      <c r="C28" s="19"/>
      <c r="D28" s="19"/>
      <c r="E28" s="19"/>
      <c r="F28" s="19"/>
      <c r="G28" s="19"/>
      <c r="H28" s="19"/>
      <c r="I28" s="19"/>
      <c r="J28" s="19"/>
      <c r="K28" s="19"/>
      <c r="L28" s="19"/>
      <c r="M28" s="19"/>
      <c r="N28" s="19"/>
      <c r="O28" s="19"/>
      <c r="P28" s="19"/>
      <c r="Q28" s="19"/>
      <c r="AA28" s="20"/>
      <c r="AE28" s="21"/>
      <c r="AF28" s="21"/>
      <c r="AG28" s="21"/>
      <c r="AH28" s="21"/>
      <c r="AI28" s="21"/>
      <c r="AJ28" s="22"/>
      <c r="AK28" s="23"/>
      <c r="AL28" s="24"/>
      <c r="AN28" s="25"/>
      <c r="AO28" s="19"/>
      <c r="AP28" s="19"/>
      <c r="AQ28" s="19"/>
      <c r="AR28" s="19"/>
      <c r="AS28" s="19"/>
      <c r="AT28" s="19"/>
      <c r="AU28" s="19"/>
      <c r="AV28" s="19"/>
      <c r="AW28" s="19"/>
      <c r="AX28" s="19"/>
      <c r="AY28" s="19"/>
      <c r="AZ28" s="19"/>
      <c r="BA28" s="19"/>
      <c r="BB28" s="19"/>
      <c r="BC28" s="19"/>
      <c r="BD28" s="26"/>
      <c r="BE28" s="27"/>
      <c r="BF28" s="19"/>
      <c r="BG28" s="19"/>
    </row>
    <row r="29" spans="1:67" ht="13.2">
      <c r="A29" s="17"/>
      <c r="B29" s="18"/>
      <c r="C29" s="19"/>
      <c r="D29" s="19"/>
      <c r="E29" s="19"/>
      <c r="F29" s="19"/>
      <c r="G29" s="19"/>
      <c r="H29" s="19"/>
      <c r="I29" s="19"/>
      <c r="J29" s="19"/>
      <c r="K29" s="19"/>
      <c r="L29" s="19"/>
      <c r="M29" s="19"/>
      <c r="N29" s="19"/>
      <c r="O29" s="19"/>
      <c r="P29" s="19"/>
      <c r="Q29" s="19"/>
      <c r="AA29" s="20"/>
      <c r="AE29" s="21"/>
      <c r="AF29" s="21"/>
      <c r="AG29" s="21"/>
      <c r="AH29" s="21"/>
      <c r="AI29" s="21"/>
      <c r="AJ29" s="22"/>
      <c r="AK29" s="23"/>
      <c r="AL29" s="24"/>
      <c r="AN29" s="25"/>
      <c r="AO29" s="19"/>
      <c r="AP29" s="19"/>
      <c r="AQ29" s="19"/>
      <c r="AR29" s="19"/>
      <c r="AS29" s="19"/>
      <c r="AT29" s="19"/>
      <c r="AU29" s="19"/>
      <c r="AV29" s="19"/>
      <c r="AW29" s="19"/>
      <c r="AX29" s="19"/>
      <c r="AY29" s="19"/>
      <c r="AZ29" s="19"/>
      <c r="BA29" s="19"/>
      <c r="BB29" s="19"/>
      <c r="BC29" s="19"/>
      <c r="BD29" s="26"/>
      <c r="BE29" s="27"/>
      <c r="BF29" s="19"/>
      <c r="BG29" s="19"/>
    </row>
    <row r="30" spans="1:67" ht="13.2">
      <c r="A30" s="17"/>
      <c r="B30" s="14"/>
      <c r="C30" s="19"/>
      <c r="D30" s="19"/>
      <c r="E30" s="19"/>
      <c r="F30" s="19"/>
      <c r="G30" s="19"/>
      <c r="H30" s="19"/>
      <c r="I30" s="19"/>
      <c r="J30" s="19"/>
      <c r="K30" s="19"/>
      <c r="L30" s="19"/>
      <c r="M30" s="19"/>
      <c r="N30" s="19"/>
      <c r="O30" s="19"/>
      <c r="P30" s="19"/>
      <c r="Q30" s="19"/>
      <c r="AA30" s="20"/>
      <c r="AE30" s="21"/>
      <c r="AF30" s="21"/>
      <c r="AG30" s="21"/>
      <c r="AH30" s="21"/>
      <c r="AI30" s="21"/>
      <c r="AJ30" s="22"/>
      <c r="AK30" s="23"/>
      <c r="AL30" s="24"/>
      <c r="AN30" s="25"/>
      <c r="AO30" s="19"/>
      <c r="AP30" s="19"/>
      <c r="AQ30" s="19"/>
      <c r="AR30" s="19"/>
      <c r="AS30" s="19"/>
      <c r="AT30" s="19"/>
      <c r="AU30" s="19"/>
      <c r="AV30" s="19"/>
      <c r="AW30" s="19"/>
      <c r="AX30" s="19"/>
      <c r="AY30" s="19"/>
      <c r="AZ30" s="19"/>
      <c r="BA30" s="19"/>
      <c r="BB30" s="19"/>
      <c r="BC30" s="19"/>
      <c r="BD30" s="26"/>
      <c r="BE30" s="27"/>
      <c r="BF30" s="19"/>
      <c r="BG30" s="19"/>
      <c r="BO30" s="4"/>
    </row>
    <row r="31" spans="1:67" ht="13.2">
      <c r="A31" s="17"/>
      <c r="B31" s="18"/>
      <c r="C31" s="19"/>
      <c r="D31" s="19"/>
      <c r="E31" s="19"/>
      <c r="F31" s="19"/>
      <c r="G31" s="19"/>
      <c r="H31" s="19"/>
      <c r="I31" s="19"/>
      <c r="J31" s="19"/>
      <c r="K31" s="19"/>
      <c r="L31" s="19"/>
      <c r="M31" s="19"/>
      <c r="N31" s="19"/>
      <c r="O31" s="19"/>
      <c r="P31" s="19"/>
      <c r="Q31" s="19"/>
      <c r="AA31" s="20"/>
      <c r="AE31" s="21"/>
      <c r="AF31" s="21"/>
      <c r="AG31" s="21"/>
      <c r="AH31" s="21"/>
      <c r="AI31" s="21"/>
      <c r="AJ31" s="22"/>
      <c r="AK31" s="23"/>
      <c r="AL31" s="24"/>
      <c r="AN31" s="25"/>
      <c r="AO31" s="19"/>
      <c r="AP31" s="19"/>
      <c r="AQ31" s="19"/>
      <c r="AR31" s="19"/>
      <c r="AS31" s="19"/>
      <c r="AT31" s="19"/>
      <c r="AU31" s="19"/>
      <c r="AV31" s="19"/>
      <c r="AW31" s="19"/>
      <c r="AX31" s="19"/>
      <c r="AY31" s="19"/>
      <c r="AZ31" s="19"/>
      <c r="BA31" s="19"/>
      <c r="BB31" s="19"/>
      <c r="BC31" s="19"/>
      <c r="BD31" s="26"/>
      <c r="BE31" s="27"/>
      <c r="BF31" s="19"/>
      <c r="BG31" s="19"/>
    </row>
    <row r="32" spans="1:67" ht="13.2">
      <c r="A32" s="17"/>
      <c r="B32" s="14"/>
      <c r="C32" s="19"/>
      <c r="D32" s="19"/>
      <c r="E32" s="19"/>
      <c r="F32" s="19"/>
      <c r="G32" s="19"/>
      <c r="H32" s="19"/>
      <c r="I32" s="19"/>
      <c r="J32" s="19"/>
      <c r="K32" s="19"/>
      <c r="L32" s="19"/>
      <c r="M32" s="19"/>
      <c r="N32" s="19"/>
      <c r="O32" s="19"/>
      <c r="P32" s="19"/>
      <c r="Q32" s="19"/>
      <c r="AA32" s="20"/>
      <c r="AE32" s="21"/>
      <c r="AF32" s="21"/>
      <c r="AG32" s="21"/>
      <c r="AH32" s="21"/>
      <c r="AI32" s="21"/>
      <c r="AJ32" s="22"/>
      <c r="AK32" s="23"/>
      <c r="AL32" s="24"/>
      <c r="AN32" s="25"/>
      <c r="AO32" s="19"/>
      <c r="AP32" s="19"/>
      <c r="AQ32" s="19"/>
      <c r="AR32" s="19"/>
      <c r="AS32" s="19"/>
      <c r="AT32" s="19"/>
      <c r="AU32" s="19"/>
      <c r="AV32" s="19"/>
      <c r="AW32" s="19"/>
      <c r="AX32" s="19"/>
      <c r="AY32" s="19"/>
      <c r="AZ32" s="19"/>
      <c r="BA32" s="19"/>
      <c r="BB32" s="19"/>
      <c r="BC32" s="19"/>
      <c r="BD32" s="26"/>
      <c r="BE32" s="27"/>
      <c r="BF32" s="19"/>
      <c r="BG32" s="19"/>
    </row>
    <row r="33" spans="1:74" ht="400.05" customHeight="1">
      <c r="A33" s="28"/>
      <c r="B33" s="152" t="s">
        <v>147</v>
      </c>
      <c r="C33" s="29" t="s">
        <v>148</v>
      </c>
      <c r="D33" s="29" t="s">
        <v>149</v>
      </c>
      <c r="E33" s="29" t="s">
        <v>150</v>
      </c>
      <c r="F33" s="29" t="s">
        <v>151</v>
      </c>
      <c r="G33" s="29" t="s">
        <v>152</v>
      </c>
      <c r="H33" s="30" t="s">
        <v>153</v>
      </c>
      <c r="I33" s="30" t="s">
        <v>154</v>
      </c>
      <c r="J33" s="30" t="s">
        <v>155</v>
      </c>
      <c r="K33" s="30" t="s">
        <v>156</v>
      </c>
      <c r="L33" s="30" t="s">
        <v>157</v>
      </c>
      <c r="M33" s="30" t="s">
        <v>158</v>
      </c>
      <c r="N33" s="31" t="s">
        <v>159</v>
      </c>
      <c r="O33" s="31" t="s">
        <v>160</v>
      </c>
      <c r="P33" s="31" t="s">
        <v>161</v>
      </c>
      <c r="Q33" s="31" t="s">
        <v>162</v>
      </c>
      <c r="R33" s="30" t="s">
        <v>163</v>
      </c>
      <c r="S33" s="30" t="s">
        <v>164</v>
      </c>
      <c r="T33" s="30" t="s">
        <v>165</v>
      </c>
      <c r="U33" s="30" t="s">
        <v>166</v>
      </c>
      <c r="V33" s="29" t="s">
        <v>167</v>
      </c>
      <c r="W33" s="29" t="s">
        <v>168</v>
      </c>
      <c r="X33" s="29" t="s">
        <v>169</v>
      </c>
      <c r="Y33" s="29" t="s">
        <v>170</v>
      </c>
      <c r="Z33" s="30" t="s">
        <v>171</v>
      </c>
      <c r="AA33" s="30" t="s">
        <v>172</v>
      </c>
      <c r="AB33" s="30" t="s">
        <v>173</v>
      </c>
      <c r="AC33" s="29" t="s">
        <v>174</v>
      </c>
      <c r="AD33" s="29" t="s">
        <v>175</v>
      </c>
      <c r="AE33" s="29" t="s">
        <v>176</v>
      </c>
      <c r="AF33" s="29" t="s">
        <v>177</v>
      </c>
      <c r="AG33" s="30" t="s">
        <v>178</v>
      </c>
      <c r="AH33" s="30" t="s">
        <v>179</v>
      </c>
      <c r="AI33" s="30" t="s">
        <v>180</v>
      </c>
      <c r="AJ33" s="30" t="s">
        <v>181</v>
      </c>
      <c r="AK33" s="29" t="s">
        <v>182</v>
      </c>
      <c r="AL33" s="29" t="s">
        <v>183</v>
      </c>
      <c r="AM33" s="151" t="s">
        <v>184</v>
      </c>
      <c r="AN33" s="32" t="s">
        <v>185</v>
      </c>
      <c r="AO33" s="33" t="s">
        <v>186</v>
      </c>
      <c r="AP33" s="33" t="s">
        <v>187</v>
      </c>
      <c r="AQ33" s="33" t="s">
        <v>188</v>
      </c>
      <c r="AR33" s="33" t="s">
        <v>189</v>
      </c>
      <c r="AS33" s="34" t="s">
        <v>190</v>
      </c>
      <c r="AT33" s="34" t="s">
        <v>191</v>
      </c>
      <c r="AU33" s="34" t="s">
        <v>192</v>
      </c>
      <c r="AV33" s="33" t="s">
        <v>193</v>
      </c>
      <c r="AW33" s="33" t="s">
        <v>194</v>
      </c>
      <c r="AX33" s="33" t="s">
        <v>195</v>
      </c>
      <c r="AY33" s="34" t="s">
        <v>196</v>
      </c>
      <c r="AZ33" s="34" t="s">
        <v>197</v>
      </c>
      <c r="BA33" s="34" t="s">
        <v>198</v>
      </c>
      <c r="BB33" s="33" t="s">
        <v>199</v>
      </c>
      <c r="BC33" s="33" t="s">
        <v>200</v>
      </c>
      <c r="BD33" s="35" t="s">
        <v>201</v>
      </c>
      <c r="BE33" s="34" t="s">
        <v>202</v>
      </c>
      <c r="BF33" s="34" t="s">
        <v>203</v>
      </c>
      <c r="BG33" s="34" t="s">
        <v>204</v>
      </c>
      <c r="BH33" s="33" t="s">
        <v>205</v>
      </c>
      <c r="BI33" s="33" t="s">
        <v>206</v>
      </c>
      <c r="BJ33" s="33" t="s">
        <v>207</v>
      </c>
      <c r="BK33" s="34" t="s">
        <v>208</v>
      </c>
      <c r="BL33" s="34" t="s">
        <v>209</v>
      </c>
      <c r="BM33" s="34" t="s">
        <v>210</v>
      </c>
      <c r="BN33" s="33" t="s">
        <v>211</v>
      </c>
      <c r="BO33" s="33" t="s">
        <v>212</v>
      </c>
      <c r="BP33" s="33" t="s">
        <v>213</v>
      </c>
      <c r="BQ33" s="34" t="s">
        <v>214</v>
      </c>
      <c r="BR33" s="34" t="s">
        <v>215</v>
      </c>
      <c r="BS33" s="34" t="s">
        <v>216</v>
      </c>
      <c r="BT33" s="33" t="s">
        <v>217</v>
      </c>
      <c r="BU33" s="33" t="s">
        <v>218</v>
      </c>
      <c r="BV33" s="33" t="s">
        <v>219</v>
      </c>
    </row>
    <row r="34" spans="1:74" ht="13.2">
      <c r="A34" s="17"/>
      <c r="B34" s="14" t="s">
        <v>220</v>
      </c>
      <c r="C34" s="23">
        <v>1</v>
      </c>
      <c r="D34" s="23">
        <f t="shared" ref="D34:BV34" si="0">C34+1</f>
        <v>2</v>
      </c>
      <c r="E34" s="23">
        <f t="shared" si="0"/>
        <v>3</v>
      </c>
      <c r="F34" s="23">
        <f t="shared" si="0"/>
        <v>4</v>
      </c>
      <c r="G34" s="23">
        <f t="shared" si="0"/>
        <v>5</v>
      </c>
      <c r="H34" s="23">
        <f t="shared" si="0"/>
        <v>6</v>
      </c>
      <c r="I34" s="23">
        <f t="shared" si="0"/>
        <v>7</v>
      </c>
      <c r="J34" s="23">
        <f t="shared" si="0"/>
        <v>8</v>
      </c>
      <c r="K34" s="23">
        <f t="shared" si="0"/>
        <v>9</v>
      </c>
      <c r="L34" s="23">
        <f t="shared" si="0"/>
        <v>10</v>
      </c>
      <c r="M34" s="23">
        <f t="shared" si="0"/>
        <v>11</v>
      </c>
      <c r="N34" s="23">
        <f t="shared" si="0"/>
        <v>12</v>
      </c>
      <c r="O34" s="23">
        <f t="shared" si="0"/>
        <v>13</v>
      </c>
      <c r="P34" s="23">
        <f t="shared" si="0"/>
        <v>14</v>
      </c>
      <c r="Q34" s="23">
        <f t="shared" si="0"/>
        <v>15</v>
      </c>
      <c r="R34" s="23">
        <f t="shared" si="0"/>
        <v>16</v>
      </c>
      <c r="S34" s="23">
        <f t="shared" si="0"/>
        <v>17</v>
      </c>
      <c r="T34" s="23">
        <f t="shared" si="0"/>
        <v>18</v>
      </c>
      <c r="U34" s="23">
        <f t="shared" si="0"/>
        <v>19</v>
      </c>
      <c r="V34" s="23">
        <f t="shared" si="0"/>
        <v>20</v>
      </c>
      <c r="W34" s="23">
        <f t="shared" si="0"/>
        <v>21</v>
      </c>
      <c r="X34" s="23">
        <f t="shared" si="0"/>
        <v>22</v>
      </c>
      <c r="Y34" s="23">
        <f t="shared" si="0"/>
        <v>23</v>
      </c>
      <c r="Z34" s="23">
        <f t="shared" si="0"/>
        <v>24</v>
      </c>
      <c r="AA34" s="23">
        <f t="shared" si="0"/>
        <v>25</v>
      </c>
      <c r="AB34" s="23">
        <f t="shared" si="0"/>
        <v>26</v>
      </c>
      <c r="AC34" s="23">
        <f t="shared" si="0"/>
        <v>27</v>
      </c>
      <c r="AD34" s="23">
        <f t="shared" si="0"/>
        <v>28</v>
      </c>
      <c r="AE34" s="23">
        <f t="shared" si="0"/>
        <v>29</v>
      </c>
      <c r="AF34" s="23">
        <f t="shared" si="0"/>
        <v>30</v>
      </c>
      <c r="AG34" s="23">
        <f t="shared" si="0"/>
        <v>31</v>
      </c>
      <c r="AH34" s="23">
        <f t="shared" si="0"/>
        <v>32</v>
      </c>
      <c r="AI34" s="23">
        <f t="shared" si="0"/>
        <v>33</v>
      </c>
      <c r="AJ34" s="23">
        <f t="shared" si="0"/>
        <v>34</v>
      </c>
      <c r="AK34" s="23">
        <f t="shared" si="0"/>
        <v>35</v>
      </c>
      <c r="AL34" s="23">
        <f t="shared" si="0"/>
        <v>36</v>
      </c>
      <c r="AM34" s="23">
        <f t="shared" si="0"/>
        <v>37</v>
      </c>
      <c r="AN34" s="23">
        <f t="shared" si="0"/>
        <v>38</v>
      </c>
      <c r="AO34" s="22">
        <f t="shared" si="0"/>
        <v>39</v>
      </c>
      <c r="AP34" s="22">
        <f t="shared" si="0"/>
        <v>40</v>
      </c>
      <c r="AQ34" s="22">
        <f t="shared" si="0"/>
        <v>41</v>
      </c>
      <c r="AR34" s="22">
        <f t="shared" si="0"/>
        <v>42</v>
      </c>
      <c r="AS34" s="22">
        <f t="shared" si="0"/>
        <v>43</v>
      </c>
      <c r="AT34" s="22">
        <f t="shared" si="0"/>
        <v>44</v>
      </c>
      <c r="AU34" s="22">
        <f t="shared" si="0"/>
        <v>45</v>
      </c>
      <c r="AV34" s="22">
        <f t="shared" si="0"/>
        <v>46</v>
      </c>
      <c r="AW34" s="22">
        <f t="shared" si="0"/>
        <v>47</v>
      </c>
      <c r="AX34" s="22">
        <f t="shared" si="0"/>
        <v>48</v>
      </c>
      <c r="AY34" s="22">
        <f t="shared" si="0"/>
        <v>49</v>
      </c>
      <c r="AZ34" s="22">
        <f t="shared" si="0"/>
        <v>50</v>
      </c>
      <c r="BA34" s="22">
        <f t="shared" si="0"/>
        <v>51</v>
      </c>
      <c r="BB34" s="22">
        <f t="shared" si="0"/>
        <v>52</v>
      </c>
      <c r="BC34" s="22">
        <f t="shared" si="0"/>
        <v>53</v>
      </c>
      <c r="BD34" s="22">
        <f t="shared" si="0"/>
        <v>54</v>
      </c>
      <c r="BE34" s="22">
        <f t="shared" si="0"/>
        <v>55</v>
      </c>
      <c r="BF34" s="22">
        <f t="shared" si="0"/>
        <v>56</v>
      </c>
      <c r="BG34" s="22">
        <f t="shared" si="0"/>
        <v>57</v>
      </c>
      <c r="BH34" s="22">
        <f t="shared" si="0"/>
        <v>58</v>
      </c>
      <c r="BI34" s="22">
        <f t="shared" si="0"/>
        <v>59</v>
      </c>
      <c r="BJ34" s="22">
        <f t="shared" si="0"/>
        <v>60</v>
      </c>
      <c r="BK34" s="22">
        <f t="shared" si="0"/>
        <v>61</v>
      </c>
      <c r="BL34" s="22">
        <f t="shared" si="0"/>
        <v>62</v>
      </c>
      <c r="BM34" s="22">
        <f t="shared" si="0"/>
        <v>63</v>
      </c>
      <c r="BN34" s="22">
        <f t="shared" si="0"/>
        <v>64</v>
      </c>
      <c r="BO34" s="22">
        <f t="shared" si="0"/>
        <v>65</v>
      </c>
      <c r="BP34" s="22">
        <f t="shared" si="0"/>
        <v>66</v>
      </c>
      <c r="BQ34" s="22">
        <f t="shared" si="0"/>
        <v>67</v>
      </c>
      <c r="BR34" s="22">
        <f t="shared" si="0"/>
        <v>68</v>
      </c>
      <c r="BS34" s="22">
        <f t="shared" si="0"/>
        <v>69</v>
      </c>
      <c r="BT34" s="22">
        <f t="shared" si="0"/>
        <v>70</v>
      </c>
      <c r="BU34" s="22">
        <f t="shared" si="0"/>
        <v>71</v>
      </c>
      <c r="BV34" s="22">
        <f t="shared" si="0"/>
        <v>72</v>
      </c>
    </row>
    <row r="35" spans="1:74" ht="13.2">
      <c r="A35" s="17"/>
      <c r="B35" s="17"/>
      <c r="C35" s="4"/>
      <c r="D35" s="4"/>
      <c r="E35" s="4"/>
      <c r="F35" s="4"/>
      <c r="G35" s="4"/>
      <c r="H35" s="4"/>
      <c r="I35" s="4"/>
      <c r="J35" s="4"/>
      <c r="K35" s="4"/>
      <c r="L35" s="4"/>
      <c r="M35" s="4"/>
      <c r="N35" s="4"/>
      <c r="AA35" s="20"/>
      <c r="AE35" s="21"/>
      <c r="AF35" s="21"/>
      <c r="AG35" s="21"/>
      <c r="AH35" s="21"/>
      <c r="AI35" s="21"/>
      <c r="AJ35" s="22"/>
      <c r="AK35" s="23"/>
      <c r="AL35" s="24"/>
    </row>
    <row r="36" spans="1:74" ht="13.2">
      <c r="A36" s="171" t="s">
        <v>221</v>
      </c>
      <c r="B36" s="156"/>
      <c r="C36" s="37">
        <f>AH54</f>
        <v>16</v>
      </c>
      <c r="D36" s="38">
        <f>AH59</f>
        <v>16</v>
      </c>
      <c r="E36" s="38">
        <f>AH64</f>
        <v>12</v>
      </c>
      <c r="F36" s="38">
        <f>AH69</f>
        <v>12</v>
      </c>
      <c r="G36" s="38">
        <f>AH74</f>
        <v>16</v>
      </c>
      <c r="H36" s="38">
        <f>AH80</f>
        <v>12</v>
      </c>
      <c r="I36" s="38">
        <f>AH85</f>
        <v>12</v>
      </c>
      <c r="J36" s="38">
        <f>AH91</f>
        <v>16</v>
      </c>
      <c r="K36" s="38">
        <f>AH96</f>
        <v>12</v>
      </c>
      <c r="L36" s="38">
        <f>AH102</f>
        <v>16</v>
      </c>
      <c r="M36" s="38">
        <f>AH107</f>
        <v>12</v>
      </c>
      <c r="N36" s="38">
        <f>AH114</f>
        <v>20</v>
      </c>
      <c r="O36" s="38">
        <f>AH119</f>
        <v>16</v>
      </c>
      <c r="P36" s="38">
        <f>AH125</f>
        <v>20</v>
      </c>
      <c r="Q36" s="38">
        <f>AH130</f>
        <v>16</v>
      </c>
      <c r="R36" s="38">
        <f>AH137</f>
        <v>12</v>
      </c>
      <c r="S36" s="38">
        <f>AH143</f>
        <v>24</v>
      </c>
      <c r="T36" s="38">
        <f>AH148</f>
        <v>12</v>
      </c>
      <c r="U36" s="38">
        <f>AH153</f>
        <v>12</v>
      </c>
      <c r="V36" s="38">
        <f>AH159</f>
        <v>20</v>
      </c>
      <c r="W36" s="38">
        <f>AH165</f>
        <v>24</v>
      </c>
      <c r="X36" s="38">
        <f>AH171</f>
        <v>16</v>
      </c>
      <c r="Y36" s="38">
        <f>AH176</f>
        <v>12</v>
      </c>
      <c r="Z36" s="38">
        <f>AH182</f>
        <v>12</v>
      </c>
      <c r="AA36" s="38">
        <f>AH187</f>
        <v>12</v>
      </c>
      <c r="AB36" s="38">
        <f>AH192</f>
        <v>16</v>
      </c>
      <c r="AC36" s="38">
        <f>AH200</f>
        <v>16</v>
      </c>
      <c r="AD36" s="38">
        <f>AH205</f>
        <v>12</v>
      </c>
      <c r="AE36" s="38">
        <f>AH211</f>
        <v>28</v>
      </c>
      <c r="AF36" s="38">
        <f>AH216</f>
        <v>12</v>
      </c>
      <c r="AG36" s="38">
        <f>AH222</f>
        <v>16</v>
      </c>
      <c r="AH36" s="38">
        <f>AH227</f>
        <v>12</v>
      </c>
      <c r="AI36" s="38">
        <f>AH232</f>
        <v>12</v>
      </c>
      <c r="AJ36" s="38">
        <f>AH237</f>
        <v>16</v>
      </c>
      <c r="AK36" s="38">
        <f>AH243</f>
        <v>12</v>
      </c>
      <c r="AL36" s="38">
        <f>AH250</f>
        <v>36</v>
      </c>
      <c r="AM36" s="38">
        <f>AH255</f>
        <v>12</v>
      </c>
      <c r="AN36" s="38">
        <f>AH260</f>
        <v>16</v>
      </c>
      <c r="AO36" s="38">
        <f>AH268</f>
        <v>12</v>
      </c>
      <c r="AP36" s="38">
        <f>AH273</f>
        <v>12</v>
      </c>
      <c r="AQ36" s="38">
        <f>AH280</f>
        <v>32</v>
      </c>
      <c r="AR36" s="38">
        <f>AH285</f>
        <v>20</v>
      </c>
      <c r="AS36" s="38">
        <f>AH292</f>
        <v>12</v>
      </c>
      <c r="AT36" s="38">
        <f>AH297</f>
        <v>12</v>
      </c>
      <c r="AU36" s="38">
        <f>AH302</f>
        <v>12</v>
      </c>
      <c r="AV36" s="38">
        <f>AH309</f>
        <v>12</v>
      </c>
      <c r="AW36" s="38">
        <f>AH314</f>
        <v>12</v>
      </c>
      <c r="AX36" s="38">
        <f>AH319</f>
        <v>12</v>
      </c>
      <c r="AY36" s="38">
        <f>AH326</f>
        <v>16</v>
      </c>
      <c r="AZ36" s="38">
        <f>AH331</f>
        <v>16</v>
      </c>
      <c r="BA36" s="38">
        <f>AH336</f>
        <v>20</v>
      </c>
      <c r="BB36" s="38">
        <f>AH343</f>
        <v>12</v>
      </c>
      <c r="BC36" s="38">
        <f>AH348</f>
        <v>16</v>
      </c>
      <c r="BD36" s="38">
        <f>AH353</f>
        <v>12</v>
      </c>
      <c r="BE36" s="38">
        <f>AH361</f>
        <v>12</v>
      </c>
      <c r="BF36" s="38">
        <f>AH366</f>
        <v>12</v>
      </c>
      <c r="BG36" s="38">
        <f>AH371</f>
        <v>12</v>
      </c>
      <c r="BH36" s="38">
        <f>AH377</f>
        <v>12</v>
      </c>
      <c r="BI36" s="38">
        <f>AH382</f>
        <v>12</v>
      </c>
      <c r="BJ36" s="38">
        <f>AH388</f>
        <v>16</v>
      </c>
      <c r="BK36" s="38">
        <f>AH394</f>
        <v>12</v>
      </c>
      <c r="BL36" s="38">
        <f>AH399</f>
        <v>12</v>
      </c>
      <c r="BM36" s="38">
        <f>AH404</f>
        <v>12</v>
      </c>
      <c r="BN36" s="38">
        <f>AH411</f>
        <v>12</v>
      </c>
      <c r="BO36" s="38">
        <f>AH416</f>
        <v>12</v>
      </c>
      <c r="BP36" s="38">
        <f>AH421</f>
        <v>12</v>
      </c>
      <c r="BQ36" s="38">
        <f>AH427</f>
        <v>12</v>
      </c>
      <c r="BR36" s="38">
        <f>AH432</f>
        <v>12</v>
      </c>
      <c r="BS36" s="38">
        <f>AH437</f>
        <v>12</v>
      </c>
      <c r="BT36" s="38">
        <f>AH443</f>
        <v>12</v>
      </c>
      <c r="BU36" s="38">
        <f>AH448</f>
        <v>12</v>
      </c>
      <c r="BV36" s="39">
        <f>AH453</f>
        <v>12</v>
      </c>
    </row>
    <row r="37" spans="1:74" ht="13.2">
      <c r="A37" s="171" t="s">
        <v>222</v>
      </c>
      <c r="B37" s="156"/>
      <c r="C37" s="40">
        <f>AG54</f>
        <v>13</v>
      </c>
      <c r="D37" s="41">
        <f>AG59</f>
        <v>7</v>
      </c>
      <c r="E37" s="41">
        <f>AG64</f>
        <v>9</v>
      </c>
      <c r="F37" s="41">
        <f>AG69</f>
        <v>8</v>
      </c>
      <c r="G37" s="41">
        <f>AG74</f>
        <v>6</v>
      </c>
      <c r="H37" s="41">
        <f>AG80</f>
        <v>3</v>
      </c>
      <c r="I37" s="41">
        <f>AG85</f>
        <v>9</v>
      </c>
      <c r="J37" s="41">
        <f>AG91</f>
        <v>10</v>
      </c>
      <c r="K37" s="41">
        <f>AG96</f>
        <v>8</v>
      </c>
      <c r="L37" s="41">
        <f>AG102</f>
        <v>12</v>
      </c>
      <c r="M37" s="41">
        <f>AG107</f>
        <v>11</v>
      </c>
      <c r="N37" s="41">
        <f>AG114</f>
        <v>14</v>
      </c>
      <c r="O37" s="41">
        <f>AG119</f>
        <v>11</v>
      </c>
      <c r="P37" s="41">
        <f>AG125</f>
        <v>14</v>
      </c>
      <c r="Q37" s="41">
        <f>AG130</f>
        <v>13</v>
      </c>
      <c r="R37" s="41">
        <f>AG137</f>
        <v>8</v>
      </c>
      <c r="S37" s="41">
        <f>AG143</f>
        <v>17</v>
      </c>
      <c r="T37" s="41">
        <f>AG148</f>
        <v>8</v>
      </c>
      <c r="U37" s="41">
        <f>AG153</f>
        <v>8</v>
      </c>
      <c r="V37" s="41">
        <f>AG159</f>
        <v>14</v>
      </c>
      <c r="W37" s="41">
        <f>AG165</f>
        <v>17</v>
      </c>
      <c r="X37" s="41">
        <f>AG171</f>
        <v>10</v>
      </c>
      <c r="Y37" s="41">
        <f>AG176</f>
        <v>7</v>
      </c>
      <c r="Z37" s="41">
        <f>AG182</f>
        <v>9</v>
      </c>
      <c r="AA37" s="41">
        <f>AG187</f>
        <v>8</v>
      </c>
      <c r="AB37" s="41">
        <f>AG192</f>
        <v>4</v>
      </c>
      <c r="AC37" s="41">
        <f>AG200</f>
        <v>9</v>
      </c>
      <c r="AD37" s="41">
        <f>AG205</f>
        <v>9</v>
      </c>
      <c r="AE37" s="41">
        <f>AG211</f>
        <v>18</v>
      </c>
      <c r="AF37" s="41">
        <f>AG216</f>
        <v>7</v>
      </c>
      <c r="AG37" s="41">
        <f>AG222</f>
        <v>14</v>
      </c>
      <c r="AH37" s="41">
        <f>AG227</f>
        <v>6</v>
      </c>
      <c r="AI37" s="41">
        <f>AG232</f>
        <v>9</v>
      </c>
      <c r="AJ37" s="41">
        <f>AG237</f>
        <v>11</v>
      </c>
      <c r="AK37" s="41">
        <f>AG243</f>
        <v>9</v>
      </c>
      <c r="AL37" s="41">
        <f>AG250</f>
        <v>23</v>
      </c>
      <c r="AM37" s="41">
        <f>AG255</f>
        <v>6</v>
      </c>
      <c r="AN37" s="41">
        <f>AG260</f>
        <v>10</v>
      </c>
      <c r="AO37" s="41">
        <f>AG268</f>
        <v>7</v>
      </c>
      <c r="AP37" s="41">
        <f>AG273</f>
        <v>4</v>
      </c>
      <c r="AQ37" s="41">
        <f>AG280</f>
        <v>18</v>
      </c>
      <c r="AR37" s="41">
        <f>AG285</f>
        <v>15</v>
      </c>
      <c r="AS37" s="41">
        <f>AG292</f>
        <v>6</v>
      </c>
      <c r="AT37" s="41">
        <f>AG297</f>
        <v>5</v>
      </c>
      <c r="AU37" s="41">
        <f>AG302</f>
        <v>9</v>
      </c>
      <c r="AV37" s="41">
        <f>AG309</f>
        <v>6</v>
      </c>
      <c r="AW37" s="41">
        <f>AG314</f>
        <v>3</v>
      </c>
      <c r="AX37" s="41">
        <f>AG319</f>
        <v>9</v>
      </c>
      <c r="AY37" s="41">
        <f>AG326</f>
        <v>9</v>
      </c>
      <c r="AZ37" s="41">
        <f>AG331</f>
        <v>7</v>
      </c>
      <c r="BA37" s="41">
        <f>AG336</f>
        <v>10</v>
      </c>
      <c r="BB37" s="41">
        <f>AG343</f>
        <v>5</v>
      </c>
      <c r="BC37" s="41">
        <f>AG348</f>
        <v>8</v>
      </c>
      <c r="BD37" s="41">
        <f>AG353</f>
        <v>9</v>
      </c>
      <c r="BE37" s="41">
        <f>AG361</f>
        <v>6</v>
      </c>
      <c r="BF37" s="41">
        <f>AG366</f>
        <v>6</v>
      </c>
      <c r="BG37" s="41">
        <f>AG371</f>
        <v>9</v>
      </c>
      <c r="BH37" s="41">
        <f>AG377</f>
        <v>7</v>
      </c>
      <c r="BI37" s="41">
        <f>AG382</f>
        <v>8</v>
      </c>
      <c r="BJ37" s="41">
        <f>AG388</f>
        <v>10</v>
      </c>
      <c r="BK37" s="41">
        <f>AG394</f>
        <v>6</v>
      </c>
      <c r="BL37" s="41">
        <f>AG399</f>
        <v>5</v>
      </c>
      <c r="BM37" s="41">
        <f>AG404</f>
        <v>8</v>
      </c>
      <c r="BN37" s="41">
        <f>AG411</f>
        <v>7</v>
      </c>
      <c r="BO37" s="41">
        <f>AG416</f>
        <v>9</v>
      </c>
      <c r="BP37" s="41">
        <f>AG421</f>
        <v>9</v>
      </c>
      <c r="BQ37" s="41">
        <f>AG427</f>
        <v>6</v>
      </c>
      <c r="BR37" s="41">
        <f>AG432</f>
        <v>9</v>
      </c>
      <c r="BS37" s="41">
        <f>AG437</f>
        <v>8</v>
      </c>
      <c r="BT37" s="41">
        <f>AG443</f>
        <v>10</v>
      </c>
      <c r="BU37" s="41">
        <f>AG448</f>
        <v>5</v>
      </c>
      <c r="BV37" s="42">
        <f>AG453</f>
        <v>8</v>
      </c>
    </row>
    <row r="38" spans="1:74" ht="13.2">
      <c r="A38" s="36"/>
      <c r="B38" s="36" t="s">
        <v>223</v>
      </c>
      <c r="C38" s="43">
        <f t="shared" ref="C38:BV38" si="1">1-C37/C36</f>
        <v>0.1875</v>
      </c>
      <c r="D38" s="44">
        <f t="shared" si="1"/>
        <v>0.5625</v>
      </c>
      <c r="E38" s="44">
        <f t="shared" si="1"/>
        <v>0.25</v>
      </c>
      <c r="F38" s="44">
        <f t="shared" si="1"/>
        <v>0.33333333333333337</v>
      </c>
      <c r="G38" s="44">
        <f t="shared" si="1"/>
        <v>0.625</v>
      </c>
      <c r="H38" s="44">
        <f t="shared" si="1"/>
        <v>0.75</v>
      </c>
      <c r="I38" s="44">
        <f t="shared" si="1"/>
        <v>0.25</v>
      </c>
      <c r="J38" s="44">
        <f t="shared" si="1"/>
        <v>0.375</v>
      </c>
      <c r="K38" s="44">
        <f t="shared" si="1"/>
        <v>0.33333333333333337</v>
      </c>
      <c r="L38" s="44">
        <f t="shared" si="1"/>
        <v>0.25</v>
      </c>
      <c r="M38" s="44">
        <f t="shared" si="1"/>
        <v>8.333333333333337E-2</v>
      </c>
      <c r="N38" s="44">
        <f t="shared" si="1"/>
        <v>0.30000000000000004</v>
      </c>
      <c r="O38" s="44">
        <f t="shared" si="1"/>
        <v>0.3125</v>
      </c>
      <c r="P38" s="44">
        <f t="shared" si="1"/>
        <v>0.30000000000000004</v>
      </c>
      <c r="Q38" s="44">
        <f t="shared" si="1"/>
        <v>0.1875</v>
      </c>
      <c r="R38" s="44">
        <f t="shared" si="1"/>
        <v>0.33333333333333337</v>
      </c>
      <c r="S38" s="44">
        <f t="shared" si="1"/>
        <v>0.29166666666666663</v>
      </c>
      <c r="T38" s="44">
        <f t="shared" si="1"/>
        <v>0.33333333333333337</v>
      </c>
      <c r="U38" s="44">
        <f t="shared" si="1"/>
        <v>0.33333333333333337</v>
      </c>
      <c r="V38" s="44">
        <f t="shared" si="1"/>
        <v>0.30000000000000004</v>
      </c>
      <c r="W38" s="44">
        <f t="shared" si="1"/>
        <v>0.29166666666666663</v>
      </c>
      <c r="X38" s="44">
        <f t="shared" si="1"/>
        <v>0.375</v>
      </c>
      <c r="Y38" s="44">
        <f t="shared" si="1"/>
        <v>0.41666666666666663</v>
      </c>
      <c r="Z38" s="44">
        <f t="shared" si="1"/>
        <v>0.25</v>
      </c>
      <c r="AA38" s="44">
        <f t="shared" si="1"/>
        <v>0.33333333333333337</v>
      </c>
      <c r="AB38" s="44">
        <f t="shared" si="1"/>
        <v>0.75</v>
      </c>
      <c r="AC38" s="44">
        <f t="shared" si="1"/>
        <v>0.4375</v>
      </c>
      <c r="AD38" s="44">
        <f t="shared" si="1"/>
        <v>0.25</v>
      </c>
      <c r="AE38" s="44">
        <f t="shared" si="1"/>
        <v>0.3571428571428571</v>
      </c>
      <c r="AF38" s="44">
        <f t="shared" si="1"/>
        <v>0.41666666666666663</v>
      </c>
      <c r="AG38" s="44">
        <f t="shared" si="1"/>
        <v>0.125</v>
      </c>
      <c r="AH38" s="44">
        <f t="shared" si="1"/>
        <v>0.5</v>
      </c>
      <c r="AI38" s="44">
        <f t="shared" si="1"/>
        <v>0.25</v>
      </c>
      <c r="AJ38" s="44">
        <f t="shared" si="1"/>
        <v>0.3125</v>
      </c>
      <c r="AK38" s="44">
        <f t="shared" si="1"/>
        <v>0.25</v>
      </c>
      <c r="AL38" s="44">
        <f t="shared" si="1"/>
        <v>0.36111111111111116</v>
      </c>
      <c r="AM38" s="44">
        <f t="shared" si="1"/>
        <v>0.5</v>
      </c>
      <c r="AN38" s="44">
        <f t="shared" si="1"/>
        <v>0.375</v>
      </c>
      <c r="AO38" s="44">
        <f t="shared" si="1"/>
        <v>0.41666666666666663</v>
      </c>
      <c r="AP38" s="44">
        <f t="shared" si="1"/>
        <v>0.66666666666666674</v>
      </c>
      <c r="AQ38" s="44">
        <f t="shared" si="1"/>
        <v>0.4375</v>
      </c>
      <c r="AR38" s="44">
        <f t="shared" si="1"/>
        <v>0.25</v>
      </c>
      <c r="AS38" s="44">
        <f t="shared" si="1"/>
        <v>0.5</v>
      </c>
      <c r="AT38" s="44">
        <f t="shared" si="1"/>
        <v>0.58333333333333326</v>
      </c>
      <c r="AU38" s="44">
        <f t="shared" si="1"/>
        <v>0.25</v>
      </c>
      <c r="AV38" s="44">
        <f t="shared" si="1"/>
        <v>0.5</v>
      </c>
      <c r="AW38" s="44">
        <f t="shared" si="1"/>
        <v>0.75</v>
      </c>
      <c r="AX38" s="44">
        <f t="shared" si="1"/>
        <v>0.25</v>
      </c>
      <c r="AY38" s="44">
        <f t="shared" si="1"/>
        <v>0.4375</v>
      </c>
      <c r="AZ38" s="44">
        <f t="shared" si="1"/>
        <v>0.5625</v>
      </c>
      <c r="BA38" s="44">
        <f t="shared" si="1"/>
        <v>0.5</v>
      </c>
      <c r="BB38" s="44">
        <f t="shared" si="1"/>
        <v>0.58333333333333326</v>
      </c>
      <c r="BC38" s="44">
        <f t="shared" si="1"/>
        <v>0.5</v>
      </c>
      <c r="BD38" s="44">
        <f t="shared" si="1"/>
        <v>0.25</v>
      </c>
      <c r="BE38" s="44">
        <f t="shared" si="1"/>
        <v>0.5</v>
      </c>
      <c r="BF38" s="44">
        <f t="shared" si="1"/>
        <v>0.5</v>
      </c>
      <c r="BG38" s="44">
        <f t="shared" si="1"/>
        <v>0.25</v>
      </c>
      <c r="BH38" s="44">
        <f t="shared" si="1"/>
        <v>0.41666666666666663</v>
      </c>
      <c r="BI38" s="44">
        <f t="shared" si="1"/>
        <v>0.33333333333333337</v>
      </c>
      <c r="BJ38" s="44">
        <f t="shared" si="1"/>
        <v>0.375</v>
      </c>
      <c r="BK38" s="44">
        <f t="shared" si="1"/>
        <v>0.5</v>
      </c>
      <c r="BL38" s="44">
        <f t="shared" si="1"/>
        <v>0.58333333333333326</v>
      </c>
      <c r="BM38" s="44">
        <f t="shared" si="1"/>
        <v>0.33333333333333337</v>
      </c>
      <c r="BN38" s="44">
        <f t="shared" si="1"/>
        <v>0.41666666666666663</v>
      </c>
      <c r="BO38" s="44">
        <f t="shared" si="1"/>
        <v>0.25</v>
      </c>
      <c r="BP38" s="44">
        <f t="shared" si="1"/>
        <v>0.25</v>
      </c>
      <c r="BQ38" s="44">
        <f t="shared" si="1"/>
        <v>0.5</v>
      </c>
      <c r="BR38" s="44">
        <f t="shared" si="1"/>
        <v>0.25</v>
      </c>
      <c r="BS38" s="44">
        <f t="shared" si="1"/>
        <v>0.33333333333333337</v>
      </c>
      <c r="BT38" s="44">
        <f t="shared" si="1"/>
        <v>0.16666666666666663</v>
      </c>
      <c r="BU38" s="44">
        <f t="shared" si="1"/>
        <v>0.58333333333333326</v>
      </c>
      <c r="BV38" s="45">
        <f t="shared" si="1"/>
        <v>0.33333333333333337</v>
      </c>
    </row>
    <row r="39" spans="1:74" ht="13.2">
      <c r="A39" s="36"/>
      <c r="B39" s="46"/>
      <c r="C39" s="47"/>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8"/>
    </row>
    <row r="40" spans="1:74" ht="13.2">
      <c r="A40" s="36"/>
      <c r="B40" s="46" t="s">
        <v>224</v>
      </c>
      <c r="C40" s="49">
        <v>4</v>
      </c>
      <c r="D40" s="41">
        <f t="shared" ref="D40:BV40" si="2">C40</f>
        <v>4</v>
      </c>
      <c r="E40" s="41">
        <f t="shared" si="2"/>
        <v>4</v>
      </c>
      <c r="F40" s="41">
        <f t="shared" si="2"/>
        <v>4</v>
      </c>
      <c r="G40" s="41">
        <f t="shared" si="2"/>
        <v>4</v>
      </c>
      <c r="H40" s="41">
        <f t="shared" si="2"/>
        <v>4</v>
      </c>
      <c r="I40" s="41">
        <f t="shared" si="2"/>
        <v>4</v>
      </c>
      <c r="J40" s="41">
        <f t="shared" si="2"/>
        <v>4</v>
      </c>
      <c r="K40" s="41">
        <f t="shared" si="2"/>
        <v>4</v>
      </c>
      <c r="L40" s="41">
        <f t="shared" si="2"/>
        <v>4</v>
      </c>
      <c r="M40" s="41">
        <f t="shared" si="2"/>
        <v>4</v>
      </c>
      <c r="N40" s="41">
        <f t="shared" si="2"/>
        <v>4</v>
      </c>
      <c r="O40" s="41">
        <f t="shared" si="2"/>
        <v>4</v>
      </c>
      <c r="P40" s="41">
        <f t="shared" si="2"/>
        <v>4</v>
      </c>
      <c r="Q40" s="41">
        <f t="shared" si="2"/>
        <v>4</v>
      </c>
      <c r="R40" s="41">
        <f t="shared" si="2"/>
        <v>4</v>
      </c>
      <c r="S40" s="41">
        <f t="shared" si="2"/>
        <v>4</v>
      </c>
      <c r="T40" s="41">
        <f t="shared" si="2"/>
        <v>4</v>
      </c>
      <c r="U40" s="41">
        <f t="shared" si="2"/>
        <v>4</v>
      </c>
      <c r="V40" s="41">
        <f t="shared" si="2"/>
        <v>4</v>
      </c>
      <c r="W40" s="41">
        <f t="shared" si="2"/>
        <v>4</v>
      </c>
      <c r="X40" s="41">
        <f t="shared" si="2"/>
        <v>4</v>
      </c>
      <c r="Y40" s="41">
        <f t="shared" si="2"/>
        <v>4</v>
      </c>
      <c r="Z40" s="41">
        <f t="shared" si="2"/>
        <v>4</v>
      </c>
      <c r="AA40" s="41">
        <f t="shared" si="2"/>
        <v>4</v>
      </c>
      <c r="AB40" s="41">
        <f t="shared" si="2"/>
        <v>4</v>
      </c>
      <c r="AC40" s="41">
        <f t="shared" si="2"/>
        <v>4</v>
      </c>
      <c r="AD40" s="41">
        <f t="shared" si="2"/>
        <v>4</v>
      </c>
      <c r="AE40" s="41">
        <f t="shared" si="2"/>
        <v>4</v>
      </c>
      <c r="AF40" s="41">
        <f t="shared" si="2"/>
        <v>4</v>
      </c>
      <c r="AG40" s="41">
        <f t="shared" si="2"/>
        <v>4</v>
      </c>
      <c r="AH40" s="41">
        <f t="shared" si="2"/>
        <v>4</v>
      </c>
      <c r="AI40" s="41">
        <f t="shared" si="2"/>
        <v>4</v>
      </c>
      <c r="AJ40" s="41">
        <f t="shared" si="2"/>
        <v>4</v>
      </c>
      <c r="AK40" s="41">
        <f t="shared" si="2"/>
        <v>4</v>
      </c>
      <c r="AL40" s="41">
        <f t="shared" si="2"/>
        <v>4</v>
      </c>
      <c r="AM40" s="41">
        <f t="shared" si="2"/>
        <v>4</v>
      </c>
      <c r="AN40" s="41">
        <f t="shared" si="2"/>
        <v>4</v>
      </c>
      <c r="AO40" s="41">
        <f t="shared" si="2"/>
        <v>4</v>
      </c>
      <c r="AP40" s="41">
        <f t="shared" si="2"/>
        <v>4</v>
      </c>
      <c r="AQ40" s="41">
        <f t="shared" si="2"/>
        <v>4</v>
      </c>
      <c r="AR40" s="41">
        <f t="shared" si="2"/>
        <v>4</v>
      </c>
      <c r="AS40" s="41">
        <f t="shared" si="2"/>
        <v>4</v>
      </c>
      <c r="AT40" s="41">
        <f t="shared" si="2"/>
        <v>4</v>
      </c>
      <c r="AU40" s="41">
        <f t="shared" si="2"/>
        <v>4</v>
      </c>
      <c r="AV40" s="41">
        <f t="shared" si="2"/>
        <v>4</v>
      </c>
      <c r="AW40" s="41">
        <f t="shared" si="2"/>
        <v>4</v>
      </c>
      <c r="AX40" s="41">
        <f t="shared" si="2"/>
        <v>4</v>
      </c>
      <c r="AY40" s="41">
        <f t="shared" si="2"/>
        <v>4</v>
      </c>
      <c r="AZ40" s="41">
        <f t="shared" si="2"/>
        <v>4</v>
      </c>
      <c r="BA40" s="41">
        <f t="shared" si="2"/>
        <v>4</v>
      </c>
      <c r="BB40" s="41">
        <f t="shared" si="2"/>
        <v>4</v>
      </c>
      <c r="BC40" s="41">
        <f t="shared" si="2"/>
        <v>4</v>
      </c>
      <c r="BD40" s="41">
        <f t="shared" si="2"/>
        <v>4</v>
      </c>
      <c r="BE40" s="41">
        <f t="shared" si="2"/>
        <v>4</v>
      </c>
      <c r="BF40" s="41">
        <f t="shared" si="2"/>
        <v>4</v>
      </c>
      <c r="BG40" s="41">
        <f t="shared" si="2"/>
        <v>4</v>
      </c>
      <c r="BH40" s="41">
        <f t="shared" si="2"/>
        <v>4</v>
      </c>
      <c r="BI40" s="41">
        <f t="shared" si="2"/>
        <v>4</v>
      </c>
      <c r="BJ40" s="41">
        <f t="shared" si="2"/>
        <v>4</v>
      </c>
      <c r="BK40" s="41">
        <f t="shared" si="2"/>
        <v>4</v>
      </c>
      <c r="BL40" s="41">
        <f t="shared" si="2"/>
        <v>4</v>
      </c>
      <c r="BM40" s="41">
        <f t="shared" si="2"/>
        <v>4</v>
      </c>
      <c r="BN40" s="41">
        <f t="shared" si="2"/>
        <v>4</v>
      </c>
      <c r="BO40" s="41">
        <f t="shared" si="2"/>
        <v>4</v>
      </c>
      <c r="BP40" s="41">
        <f t="shared" si="2"/>
        <v>4</v>
      </c>
      <c r="BQ40" s="41">
        <f t="shared" si="2"/>
        <v>4</v>
      </c>
      <c r="BR40" s="41">
        <f t="shared" si="2"/>
        <v>4</v>
      </c>
      <c r="BS40" s="41">
        <f t="shared" si="2"/>
        <v>4</v>
      </c>
      <c r="BT40" s="41">
        <f t="shared" si="2"/>
        <v>4</v>
      </c>
      <c r="BU40" s="41">
        <f t="shared" si="2"/>
        <v>4</v>
      </c>
      <c r="BV40" s="41">
        <f t="shared" si="2"/>
        <v>4</v>
      </c>
    </row>
    <row r="41" spans="1:74" ht="13.2">
      <c r="A41" s="36"/>
      <c r="B41" s="36"/>
      <c r="C41" s="50"/>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2"/>
    </row>
    <row r="42" spans="1:74" ht="13.2">
      <c r="A42" s="36"/>
      <c r="B42" s="36" t="s">
        <v>225</v>
      </c>
      <c r="C42" s="53">
        <f t="shared" ref="C42:BV42" si="3">IFERROR(C40/C37,0)</f>
        <v>0.30769230769230771</v>
      </c>
      <c r="D42" s="54">
        <f t="shared" si="3"/>
        <v>0.5714285714285714</v>
      </c>
      <c r="E42" s="54">
        <f t="shared" si="3"/>
        <v>0.44444444444444442</v>
      </c>
      <c r="F42" s="54">
        <f t="shared" si="3"/>
        <v>0.5</v>
      </c>
      <c r="G42" s="54">
        <f t="shared" si="3"/>
        <v>0.66666666666666663</v>
      </c>
      <c r="H42" s="54">
        <f t="shared" si="3"/>
        <v>1.3333333333333333</v>
      </c>
      <c r="I42" s="54">
        <f t="shared" si="3"/>
        <v>0.44444444444444442</v>
      </c>
      <c r="J42" s="54">
        <f t="shared" si="3"/>
        <v>0.4</v>
      </c>
      <c r="K42" s="54">
        <f t="shared" si="3"/>
        <v>0.5</v>
      </c>
      <c r="L42" s="54">
        <f t="shared" si="3"/>
        <v>0.33333333333333331</v>
      </c>
      <c r="M42" s="54">
        <f t="shared" si="3"/>
        <v>0.36363636363636365</v>
      </c>
      <c r="N42" s="54">
        <f t="shared" si="3"/>
        <v>0.2857142857142857</v>
      </c>
      <c r="O42" s="54">
        <f t="shared" si="3"/>
        <v>0.36363636363636365</v>
      </c>
      <c r="P42" s="54">
        <f t="shared" si="3"/>
        <v>0.2857142857142857</v>
      </c>
      <c r="Q42" s="54">
        <f t="shared" si="3"/>
        <v>0.30769230769230771</v>
      </c>
      <c r="R42" s="54">
        <f t="shared" si="3"/>
        <v>0.5</v>
      </c>
      <c r="S42" s="54">
        <f t="shared" si="3"/>
        <v>0.23529411764705882</v>
      </c>
      <c r="T42" s="54">
        <f t="shared" si="3"/>
        <v>0.5</v>
      </c>
      <c r="U42" s="54">
        <f t="shared" si="3"/>
        <v>0.5</v>
      </c>
      <c r="V42" s="54">
        <f t="shared" si="3"/>
        <v>0.2857142857142857</v>
      </c>
      <c r="W42" s="54">
        <f t="shared" si="3"/>
        <v>0.23529411764705882</v>
      </c>
      <c r="X42" s="54">
        <f t="shared" si="3"/>
        <v>0.4</v>
      </c>
      <c r="Y42" s="54">
        <f t="shared" si="3"/>
        <v>0.5714285714285714</v>
      </c>
      <c r="Z42" s="54">
        <f t="shared" si="3"/>
        <v>0.44444444444444442</v>
      </c>
      <c r="AA42" s="54">
        <f t="shared" si="3"/>
        <v>0.5</v>
      </c>
      <c r="AB42" s="54">
        <f t="shared" si="3"/>
        <v>1</v>
      </c>
      <c r="AC42" s="54">
        <f t="shared" si="3"/>
        <v>0.44444444444444442</v>
      </c>
      <c r="AD42" s="54">
        <f t="shared" si="3"/>
        <v>0.44444444444444442</v>
      </c>
      <c r="AE42" s="54">
        <f t="shared" si="3"/>
        <v>0.22222222222222221</v>
      </c>
      <c r="AF42" s="54">
        <f t="shared" si="3"/>
        <v>0.5714285714285714</v>
      </c>
      <c r="AG42" s="54">
        <f t="shared" si="3"/>
        <v>0.2857142857142857</v>
      </c>
      <c r="AH42" s="54">
        <f t="shared" si="3"/>
        <v>0.66666666666666663</v>
      </c>
      <c r="AI42" s="54">
        <f t="shared" si="3"/>
        <v>0.44444444444444442</v>
      </c>
      <c r="AJ42" s="54">
        <f t="shared" si="3"/>
        <v>0.36363636363636365</v>
      </c>
      <c r="AK42" s="54">
        <f t="shared" si="3"/>
        <v>0.44444444444444442</v>
      </c>
      <c r="AL42" s="54">
        <f t="shared" si="3"/>
        <v>0.17391304347826086</v>
      </c>
      <c r="AM42" s="54">
        <f t="shared" si="3"/>
        <v>0.66666666666666663</v>
      </c>
      <c r="AN42" s="54">
        <f t="shared" si="3"/>
        <v>0.4</v>
      </c>
      <c r="AO42" s="54">
        <f t="shared" si="3"/>
        <v>0.5714285714285714</v>
      </c>
      <c r="AP42" s="54">
        <f t="shared" si="3"/>
        <v>1</v>
      </c>
      <c r="AQ42" s="54">
        <f t="shared" si="3"/>
        <v>0.22222222222222221</v>
      </c>
      <c r="AR42" s="54">
        <f t="shared" si="3"/>
        <v>0.26666666666666666</v>
      </c>
      <c r="AS42" s="54">
        <f t="shared" si="3"/>
        <v>0.66666666666666663</v>
      </c>
      <c r="AT42" s="54">
        <f t="shared" si="3"/>
        <v>0.8</v>
      </c>
      <c r="AU42" s="54">
        <f t="shared" si="3"/>
        <v>0.44444444444444442</v>
      </c>
      <c r="AV42" s="54">
        <f t="shared" si="3"/>
        <v>0.66666666666666663</v>
      </c>
      <c r="AW42" s="54">
        <f t="shared" si="3"/>
        <v>1.3333333333333333</v>
      </c>
      <c r="AX42" s="54">
        <f t="shared" si="3"/>
        <v>0.44444444444444442</v>
      </c>
      <c r="AY42" s="54">
        <f t="shared" si="3"/>
        <v>0.44444444444444442</v>
      </c>
      <c r="AZ42" s="54">
        <f t="shared" si="3"/>
        <v>0.5714285714285714</v>
      </c>
      <c r="BA42" s="54">
        <f t="shared" si="3"/>
        <v>0.4</v>
      </c>
      <c r="BB42" s="54">
        <f t="shared" si="3"/>
        <v>0.8</v>
      </c>
      <c r="BC42" s="54">
        <f t="shared" si="3"/>
        <v>0.5</v>
      </c>
      <c r="BD42" s="54">
        <f t="shared" si="3"/>
        <v>0.44444444444444442</v>
      </c>
      <c r="BE42" s="54">
        <f t="shared" si="3"/>
        <v>0.66666666666666663</v>
      </c>
      <c r="BF42" s="54">
        <f t="shared" si="3"/>
        <v>0.66666666666666663</v>
      </c>
      <c r="BG42" s="54">
        <f t="shared" si="3"/>
        <v>0.44444444444444442</v>
      </c>
      <c r="BH42" s="54">
        <f t="shared" si="3"/>
        <v>0.5714285714285714</v>
      </c>
      <c r="BI42" s="54">
        <f t="shared" si="3"/>
        <v>0.5</v>
      </c>
      <c r="BJ42" s="54">
        <f t="shared" si="3"/>
        <v>0.4</v>
      </c>
      <c r="BK42" s="54">
        <f t="shared" si="3"/>
        <v>0.66666666666666663</v>
      </c>
      <c r="BL42" s="54">
        <f t="shared" si="3"/>
        <v>0.8</v>
      </c>
      <c r="BM42" s="54">
        <f t="shared" si="3"/>
        <v>0.5</v>
      </c>
      <c r="BN42" s="54">
        <f t="shared" si="3"/>
        <v>0.5714285714285714</v>
      </c>
      <c r="BO42" s="54">
        <f t="shared" si="3"/>
        <v>0.44444444444444442</v>
      </c>
      <c r="BP42" s="54">
        <f t="shared" si="3"/>
        <v>0.44444444444444442</v>
      </c>
      <c r="BQ42" s="54">
        <f t="shared" si="3"/>
        <v>0.66666666666666663</v>
      </c>
      <c r="BR42" s="54">
        <f t="shared" si="3"/>
        <v>0.44444444444444442</v>
      </c>
      <c r="BS42" s="54">
        <f t="shared" si="3"/>
        <v>0.5</v>
      </c>
      <c r="BT42" s="54">
        <f t="shared" si="3"/>
        <v>0.4</v>
      </c>
      <c r="BU42" s="54">
        <f t="shared" si="3"/>
        <v>0.8</v>
      </c>
      <c r="BV42" s="55">
        <f t="shared" si="3"/>
        <v>0.5</v>
      </c>
    </row>
    <row r="43" spans="1:74" ht="13.2">
      <c r="A43" s="171" t="s">
        <v>226</v>
      </c>
      <c r="B43" s="156"/>
      <c r="C43" s="56">
        <f t="shared" ref="C43:BV43" si="4">C37+C40</f>
        <v>17</v>
      </c>
      <c r="D43" s="57">
        <f t="shared" si="4"/>
        <v>11</v>
      </c>
      <c r="E43" s="57">
        <f t="shared" si="4"/>
        <v>13</v>
      </c>
      <c r="F43" s="57">
        <f t="shared" si="4"/>
        <v>12</v>
      </c>
      <c r="G43" s="57">
        <f t="shared" si="4"/>
        <v>10</v>
      </c>
      <c r="H43" s="57">
        <f t="shared" si="4"/>
        <v>7</v>
      </c>
      <c r="I43" s="57">
        <f t="shared" si="4"/>
        <v>13</v>
      </c>
      <c r="J43" s="57">
        <f t="shared" si="4"/>
        <v>14</v>
      </c>
      <c r="K43" s="57">
        <f t="shared" si="4"/>
        <v>12</v>
      </c>
      <c r="L43" s="57">
        <f t="shared" si="4"/>
        <v>16</v>
      </c>
      <c r="M43" s="57">
        <f t="shared" si="4"/>
        <v>15</v>
      </c>
      <c r="N43" s="57">
        <f t="shared" si="4"/>
        <v>18</v>
      </c>
      <c r="O43" s="57">
        <f t="shared" si="4"/>
        <v>15</v>
      </c>
      <c r="P43" s="57">
        <f t="shared" si="4"/>
        <v>18</v>
      </c>
      <c r="Q43" s="57">
        <f t="shared" si="4"/>
        <v>17</v>
      </c>
      <c r="R43" s="57">
        <f t="shared" si="4"/>
        <v>12</v>
      </c>
      <c r="S43" s="57">
        <f t="shared" si="4"/>
        <v>21</v>
      </c>
      <c r="T43" s="57">
        <f t="shared" si="4"/>
        <v>12</v>
      </c>
      <c r="U43" s="57">
        <f t="shared" si="4"/>
        <v>12</v>
      </c>
      <c r="V43" s="57">
        <f t="shared" si="4"/>
        <v>18</v>
      </c>
      <c r="W43" s="57">
        <f t="shared" si="4"/>
        <v>21</v>
      </c>
      <c r="X43" s="57">
        <f t="shared" si="4"/>
        <v>14</v>
      </c>
      <c r="Y43" s="57">
        <f t="shared" si="4"/>
        <v>11</v>
      </c>
      <c r="Z43" s="57">
        <f t="shared" si="4"/>
        <v>13</v>
      </c>
      <c r="AA43" s="57">
        <f t="shared" si="4"/>
        <v>12</v>
      </c>
      <c r="AB43" s="57">
        <f t="shared" si="4"/>
        <v>8</v>
      </c>
      <c r="AC43" s="57">
        <f t="shared" si="4"/>
        <v>13</v>
      </c>
      <c r="AD43" s="57">
        <f t="shared" si="4"/>
        <v>13</v>
      </c>
      <c r="AE43" s="57">
        <f t="shared" si="4"/>
        <v>22</v>
      </c>
      <c r="AF43" s="57">
        <f t="shared" si="4"/>
        <v>11</v>
      </c>
      <c r="AG43" s="57">
        <f t="shared" si="4"/>
        <v>18</v>
      </c>
      <c r="AH43" s="57">
        <f t="shared" si="4"/>
        <v>10</v>
      </c>
      <c r="AI43" s="57">
        <f t="shared" si="4"/>
        <v>13</v>
      </c>
      <c r="AJ43" s="57">
        <f t="shared" si="4"/>
        <v>15</v>
      </c>
      <c r="AK43" s="57">
        <f t="shared" si="4"/>
        <v>13</v>
      </c>
      <c r="AL43" s="57">
        <f t="shared" si="4"/>
        <v>27</v>
      </c>
      <c r="AM43" s="57">
        <f t="shared" si="4"/>
        <v>10</v>
      </c>
      <c r="AN43" s="57">
        <f t="shared" si="4"/>
        <v>14</v>
      </c>
      <c r="AO43" s="57">
        <f t="shared" si="4"/>
        <v>11</v>
      </c>
      <c r="AP43" s="57">
        <f t="shared" si="4"/>
        <v>8</v>
      </c>
      <c r="AQ43" s="57">
        <f t="shared" si="4"/>
        <v>22</v>
      </c>
      <c r="AR43" s="57">
        <f t="shared" si="4"/>
        <v>19</v>
      </c>
      <c r="AS43" s="57">
        <f t="shared" si="4"/>
        <v>10</v>
      </c>
      <c r="AT43" s="57">
        <f t="shared" si="4"/>
        <v>9</v>
      </c>
      <c r="AU43" s="57">
        <f t="shared" si="4"/>
        <v>13</v>
      </c>
      <c r="AV43" s="57">
        <f t="shared" si="4"/>
        <v>10</v>
      </c>
      <c r="AW43" s="57">
        <f t="shared" si="4"/>
        <v>7</v>
      </c>
      <c r="AX43" s="57">
        <f t="shared" si="4"/>
        <v>13</v>
      </c>
      <c r="AY43" s="57">
        <f t="shared" si="4"/>
        <v>13</v>
      </c>
      <c r="AZ43" s="57">
        <f t="shared" si="4"/>
        <v>11</v>
      </c>
      <c r="BA43" s="57">
        <f t="shared" si="4"/>
        <v>14</v>
      </c>
      <c r="BB43" s="57">
        <f t="shared" si="4"/>
        <v>9</v>
      </c>
      <c r="BC43" s="57">
        <f t="shared" si="4"/>
        <v>12</v>
      </c>
      <c r="BD43" s="57">
        <f t="shared" si="4"/>
        <v>13</v>
      </c>
      <c r="BE43" s="57">
        <f t="shared" si="4"/>
        <v>10</v>
      </c>
      <c r="BF43" s="57">
        <f t="shared" si="4"/>
        <v>10</v>
      </c>
      <c r="BG43" s="57">
        <f t="shared" si="4"/>
        <v>13</v>
      </c>
      <c r="BH43" s="57">
        <f t="shared" si="4"/>
        <v>11</v>
      </c>
      <c r="BI43" s="57">
        <f t="shared" si="4"/>
        <v>12</v>
      </c>
      <c r="BJ43" s="57">
        <f t="shared" si="4"/>
        <v>14</v>
      </c>
      <c r="BK43" s="57">
        <f t="shared" si="4"/>
        <v>10</v>
      </c>
      <c r="BL43" s="57">
        <f t="shared" si="4"/>
        <v>9</v>
      </c>
      <c r="BM43" s="57">
        <f t="shared" si="4"/>
        <v>12</v>
      </c>
      <c r="BN43" s="57">
        <f t="shared" si="4"/>
        <v>11</v>
      </c>
      <c r="BO43" s="57">
        <f t="shared" si="4"/>
        <v>13</v>
      </c>
      <c r="BP43" s="57">
        <f t="shared" si="4"/>
        <v>13</v>
      </c>
      <c r="BQ43" s="57">
        <f t="shared" si="4"/>
        <v>10</v>
      </c>
      <c r="BR43" s="57">
        <f t="shared" si="4"/>
        <v>13</v>
      </c>
      <c r="BS43" s="57">
        <f t="shared" si="4"/>
        <v>12</v>
      </c>
      <c r="BT43" s="57">
        <f t="shared" si="4"/>
        <v>14</v>
      </c>
      <c r="BU43" s="57">
        <f t="shared" si="4"/>
        <v>9</v>
      </c>
      <c r="BV43" s="58">
        <f t="shared" si="4"/>
        <v>12</v>
      </c>
    </row>
    <row r="44" spans="1:74" ht="13.2">
      <c r="AE44" s="59"/>
      <c r="AF44" s="59"/>
      <c r="AG44" s="59"/>
      <c r="AH44" s="59"/>
      <c r="AI44" s="59"/>
      <c r="AJ44" s="60"/>
      <c r="AK44" s="61"/>
      <c r="AL44" s="62"/>
    </row>
    <row r="45" spans="1:74" ht="13.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4"/>
    </row>
    <row r="46" spans="1:74" ht="43.2">
      <c r="AE46" s="59" t="s">
        <v>227</v>
      </c>
      <c r="AF46" s="59" t="s">
        <v>228</v>
      </c>
      <c r="AG46" s="65" t="s">
        <v>229</v>
      </c>
      <c r="AH46" s="66" t="s">
        <v>230</v>
      </c>
      <c r="AI46" s="67" t="s">
        <v>112</v>
      </c>
      <c r="AK46" s="68" t="s">
        <v>231</v>
      </c>
      <c r="AL46" s="153" t="b">
        <v>1</v>
      </c>
    </row>
    <row r="47" spans="1:74" ht="13.2">
      <c r="A47" s="181" t="s">
        <v>109</v>
      </c>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82"/>
      <c r="AB47" s="182"/>
      <c r="AC47" s="182"/>
      <c r="AD47" s="182"/>
      <c r="AE47" s="183"/>
      <c r="AF47" s="184"/>
      <c r="AG47" s="185">
        <f t="shared" ref="AG47:AH47" si="5">AG48+AG131+AG193</f>
        <v>389</v>
      </c>
      <c r="AH47" s="186">
        <f t="shared" si="5"/>
        <v>596</v>
      </c>
      <c r="AI47" s="187">
        <f t="shared" ref="AI47:AI49" si="6">IFERROR(AG47/AH47*100,0)</f>
        <v>65.268456375838923</v>
      </c>
      <c r="AK47" s="68" t="s">
        <v>232</v>
      </c>
      <c r="AL47" s="153" t="b">
        <v>1</v>
      </c>
      <c r="AP47" s="69"/>
      <c r="AQ47" s="70"/>
      <c r="AR47" s="70"/>
      <c r="AS47" s="70"/>
      <c r="AT47" s="70"/>
      <c r="AU47" s="70"/>
      <c r="AV47" s="70"/>
      <c r="AW47" s="70"/>
      <c r="AX47" s="71"/>
    </row>
    <row r="48" spans="1:74" ht="15.75" customHeight="1">
      <c r="A48" s="164" t="s">
        <v>113</v>
      </c>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73"/>
      <c r="AB48" s="73"/>
      <c r="AC48" s="73"/>
      <c r="AD48" s="73"/>
      <c r="AE48" s="74"/>
      <c r="AF48" s="75"/>
      <c r="AG48" s="76">
        <f t="shared" ref="AG48:AH48" si="7">(AG49+AG75+AG108)</f>
        <v>148</v>
      </c>
      <c r="AH48" s="77">
        <f t="shared" si="7"/>
        <v>224</v>
      </c>
      <c r="AI48" s="78">
        <f t="shared" si="6"/>
        <v>66.071428571428569</v>
      </c>
      <c r="AK48" s="68" t="s">
        <v>233</v>
      </c>
      <c r="AL48" s="153" t="b">
        <v>1</v>
      </c>
      <c r="AP48" s="79"/>
      <c r="AS48" s="4"/>
      <c r="AT48" s="80">
        <f>COUNTIFS($AE$51:$AE$876,"&lt;&gt;",$AF$51:$AF$876,"",$AL$51:$AL$876,TRUE)</f>
        <v>0</v>
      </c>
      <c r="AU48" s="4"/>
      <c r="AV48" s="4"/>
      <c r="AX48" s="81"/>
    </row>
    <row r="49" spans="1:50" ht="13.2">
      <c r="A49" s="82" t="s">
        <v>129</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83"/>
      <c r="AF49" s="84"/>
      <c r="AG49" s="85">
        <f t="shared" ref="AG49:AH49" si="8">(AG54+AG59+AG64+AG69+AG74)</f>
        <v>43</v>
      </c>
      <c r="AH49" s="86">
        <f t="shared" si="8"/>
        <v>72</v>
      </c>
      <c r="AI49" s="78">
        <f t="shared" si="6"/>
        <v>59.722222222222221</v>
      </c>
      <c r="AK49" s="68" t="s">
        <v>234</v>
      </c>
      <c r="AL49" s="153" t="b">
        <v>1</v>
      </c>
      <c r="AP49" s="79"/>
      <c r="AQ49" s="1" t="s">
        <v>235</v>
      </c>
      <c r="AR49" s="1"/>
      <c r="AS49" s="1"/>
      <c r="AT49" s="1"/>
      <c r="AU49" s="1"/>
      <c r="AV49" s="1"/>
      <c r="AW49" s="1"/>
      <c r="AX49" s="81"/>
    </row>
    <row r="50" spans="1:50" ht="13.2">
      <c r="A50" s="10" t="s">
        <v>236</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87"/>
      <c r="AF50" s="88"/>
      <c r="AG50" s="89"/>
      <c r="AH50" s="90"/>
      <c r="AI50" s="78"/>
      <c r="AK50" s="68" t="s">
        <v>237</v>
      </c>
      <c r="AL50" s="153" t="b">
        <v>1</v>
      </c>
      <c r="AP50" s="91"/>
      <c r="AQ50" s="92"/>
      <c r="AR50" s="92"/>
      <c r="AS50" s="92"/>
      <c r="AT50" s="92"/>
      <c r="AU50" s="92"/>
      <c r="AV50" s="92"/>
      <c r="AW50" s="92"/>
      <c r="AX50" s="93"/>
    </row>
    <row r="51" spans="1:50" ht="13.2" outlineLevel="1">
      <c r="C51" s="4" t="s">
        <v>238</v>
      </c>
      <c r="V51" s="94"/>
      <c r="W51" s="94"/>
      <c r="X51" s="94"/>
      <c r="Y51" s="94"/>
      <c r="Z51" s="94"/>
      <c r="AA51" s="94"/>
      <c r="AB51" s="94"/>
      <c r="AC51" s="94"/>
      <c r="AD51" s="94"/>
      <c r="AE51" s="95">
        <v>1</v>
      </c>
      <c r="AF51" s="96">
        <v>2</v>
      </c>
      <c r="AG51" s="97">
        <f t="shared" ref="AG51:AG53" si="9">IF(AL51,AE51*AF51,0)</f>
        <v>2</v>
      </c>
      <c r="AH51" s="98">
        <f t="shared" ref="AH51:AH53" si="10">IF(AL51,AE51*4,0)</f>
        <v>4</v>
      </c>
      <c r="AI51" s="78">
        <f t="shared" ref="AI51:AI54" si="11">IFERROR(AG51/AH51*100,0)</f>
        <v>50</v>
      </c>
      <c r="AK51" s="68" t="s">
        <v>239</v>
      </c>
      <c r="AL51" s="153" t="b">
        <v>1</v>
      </c>
      <c r="AQ51" s="4"/>
    </row>
    <row r="52" spans="1:50" ht="13.2" outlineLevel="1">
      <c r="C52" s="4" t="s">
        <v>240</v>
      </c>
      <c r="V52" s="94"/>
      <c r="W52" s="94"/>
      <c r="X52" s="94"/>
      <c r="Y52" s="94"/>
      <c r="Z52" s="94"/>
      <c r="AA52" s="94"/>
      <c r="AB52" s="94"/>
      <c r="AC52" s="94"/>
      <c r="AD52" s="94"/>
      <c r="AE52" s="95">
        <v>1</v>
      </c>
      <c r="AF52" s="96">
        <v>3</v>
      </c>
      <c r="AG52" s="97">
        <f t="shared" si="9"/>
        <v>3</v>
      </c>
      <c r="AH52" s="98">
        <f t="shared" si="10"/>
        <v>4</v>
      </c>
      <c r="AI52" s="78">
        <f t="shared" si="11"/>
        <v>75</v>
      </c>
      <c r="AK52" s="68" t="s">
        <v>239</v>
      </c>
      <c r="AL52" s="153" t="b">
        <v>1</v>
      </c>
      <c r="AQ52" s="4"/>
    </row>
    <row r="53" spans="1:50" ht="13.2" outlineLevel="1">
      <c r="C53" s="4" t="s">
        <v>241</v>
      </c>
      <c r="V53" s="94"/>
      <c r="W53" s="94"/>
      <c r="X53" s="94"/>
      <c r="Y53" s="94"/>
      <c r="Z53" s="94"/>
      <c r="AA53" s="94"/>
      <c r="AB53" s="94"/>
      <c r="AC53" s="94"/>
      <c r="AD53" s="94"/>
      <c r="AE53" s="95">
        <v>2</v>
      </c>
      <c r="AF53" s="96">
        <v>4</v>
      </c>
      <c r="AG53" s="97">
        <f t="shared" si="9"/>
        <v>8</v>
      </c>
      <c r="AH53" s="98">
        <f t="shared" si="10"/>
        <v>8</v>
      </c>
      <c r="AI53" s="78">
        <f t="shared" si="11"/>
        <v>100</v>
      </c>
      <c r="AK53" s="68" t="s">
        <v>239</v>
      </c>
      <c r="AL53" s="153" t="b">
        <v>1</v>
      </c>
      <c r="AQ53" s="4"/>
    </row>
    <row r="54" spans="1:50" ht="13.2">
      <c r="A54" s="4"/>
      <c r="C54" s="4"/>
      <c r="V54" s="94"/>
      <c r="W54" s="94"/>
      <c r="X54" s="94"/>
      <c r="Y54" s="94"/>
      <c r="Z54" s="94"/>
      <c r="AA54" s="94"/>
      <c r="AB54" s="94"/>
      <c r="AC54" s="94"/>
      <c r="AD54" s="94"/>
      <c r="AE54" s="95"/>
      <c r="AF54" s="96"/>
      <c r="AG54" s="99">
        <f t="shared" ref="AG54:AH54" si="12">SUM(AG51:AG53)</f>
        <v>13</v>
      </c>
      <c r="AH54" s="99">
        <f t="shared" si="12"/>
        <v>16</v>
      </c>
      <c r="AI54" s="78">
        <f t="shared" si="11"/>
        <v>81.25</v>
      </c>
      <c r="AK54" s="68"/>
      <c r="AL54" s="153"/>
    </row>
    <row r="55" spans="1:50" ht="13.2" collapsed="1">
      <c r="A55" s="10" t="s">
        <v>149</v>
      </c>
      <c r="B55" s="10"/>
      <c r="C55" s="10"/>
      <c r="D55" s="10"/>
      <c r="E55" s="10"/>
      <c r="F55" s="10"/>
      <c r="G55" s="10"/>
      <c r="H55" s="10"/>
      <c r="I55" s="10"/>
      <c r="J55" s="10"/>
      <c r="K55" s="10"/>
      <c r="L55" s="10"/>
      <c r="M55" s="10"/>
      <c r="N55" s="10"/>
      <c r="O55" s="10"/>
      <c r="P55" s="10"/>
      <c r="Q55" s="10"/>
      <c r="R55" s="10"/>
      <c r="S55" s="10"/>
      <c r="T55" s="10"/>
      <c r="U55" s="10"/>
      <c r="V55" s="100"/>
      <c r="W55" s="100"/>
      <c r="X55" s="100"/>
      <c r="Y55" s="100"/>
      <c r="Z55" s="100"/>
      <c r="AA55" s="100"/>
      <c r="AB55" s="100"/>
      <c r="AC55" s="100"/>
      <c r="AD55" s="100"/>
      <c r="AE55" s="101"/>
      <c r="AF55" s="102"/>
      <c r="AG55" s="103"/>
      <c r="AH55" s="103"/>
      <c r="AI55" s="78"/>
      <c r="AK55" s="68" t="s">
        <v>237</v>
      </c>
      <c r="AL55" s="153" t="b">
        <v>1</v>
      </c>
    </row>
    <row r="56" spans="1:50" ht="13.2" hidden="1" outlineLevel="1">
      <c r="C56" s="4" t="s">
        <v>242</v>
      </c>
      <c r="V56" s="94"/>
      <c r="W56" s="94"/>
      <c r="X56" s="94"/>
      <c r="Y56" s="94"/>
      <c r="Z56" s="94"/>
      <c r="AA56" s="94"/>
      <c r="AB56" s="94"/>
      <c r="AC56" s="94"/>
      <c r="AD56" s="94"/>
      <c r="AE56" s="95">
        <v>1</v>
      </c>
      <c r="AF56" s="96">
        <v>1</v>
      </c>
      <c r="AG56" s="97">
        <f t="shared" ref="AG56:AG58" si="13">IF(AL56,AE56*AF56,0)</f>
        <v>1</v>
      </c>
      <c r="AH56" s="98">
        <f t="shared" ref="AH56:AH58" si="14">IF(AL56,AE56*4,0)</f>
        <v>4</v>
      </c>
      <c r="AI56" s="78">
        <f t="shared" ref="AI56:AI59" si="15">IFERROR(AG56/AH56*100,0)</f>
        <v>25</v>
      </c>
      <c r="AK56" s="68" t="s">
        <v>239</v>
      </c>
      <c r="AL56" s="153" t="b">
        <v>1</v>
      </c>
    </row>
    <row r="57" spans="1:50" ht="13.2" hidden="1" outlineLevel="1">
      <c r="C57" s="4" t="s">
        <v>243</v>
      </c>
      <c r="V57" s="94"/>
      <c r="W57" s="94"/>
      <c r="X57" s="94"/>
      <c r="Y57" s="94"/>
      <c r="Z57" s="94"/>
      <c r="AA57" s="94"/>
      <c r="AB57" s="94"/>
      <c r="AC57" s="94"/>
      <c r="AD57" s="94"/>
      <c r="AE57" s="95">
        <v>2</v>
      </c>
      <c r="AF57" s="96">
        <v>2</v>
      </c>
      <c r="AG57" s="97">
        <f t="shared" si="13"/>
        <v>4</v>
      </c>
      <c r="AH57" s="98">
        <f t="shared" si="14"/>
        <v>8</v>
      </c>
      <c r="AI57" s="78">
        <f t="shared" si="15"/>
        <v>50</v>
      </c>
      <c r="AK57" s="68" t="s">
        <v>239</v>
      </c>
      <c r="AL57" s="153" t="b">
        <v>1</v>
      </c>
    </row>
    <row r="58" spans="1:50" ht="13.2" hidden="1" outlineLevel="1">
      <c r="C58" s="4" t="s">
        <v>244</v>
      </c>
      <c r="V58" s="94"/>
      <c r="W58" s="94"/>
      <c r="X58" s="94"/>
      <c r="Y58" s="94"/>
      <c r="Z58" s="94"/>
      <c r="AA58" s="94"/>
      <c r="AB58" s="94"/>
      <c r="AC58" s="94"/>
      <c r="AD58" s="94"/>
      <c r="AE58" s="95">
        <v>1</v>
      </c>
      <c r="AF58" s="96">
        <v>2</v>
      </c>
      <c r="AG58" s="97">
        <f t="shared" si="13"/>
        <v>2</v>
      </c>
      <c r="AH58" s="98">
        <f t="shared" si="14"/>
        <v>4</v>
      </c>
      <c r="AI58" s="78">
        <f t="shared" si="15"/>
        <v>50</v>
      </c>
      <c r="AK58" s="68" t="s">
        <v>239</v>
      </c>
      <c r="AL58" s="153" t="b">
        <v>1</v>
      </c>
    </row>
    <row r="59" spans="1:50" ht="13.2">
      <c r="V59" s="94"/>
      <c r="W59" s="94"/>
      <c r="X59" s="94"/>
      <c r="Y59" s="94"/>
      <c r="Z59" s="94"/>
      <c r="AA59" s="94"/>
      <c r="AB59" s="94"/>
      <c r="AC59" s="94"/>
      <c r="AD59" s="94"/>
      <c r="AE59" s="95"/>
      <c r="AF59" s="96"/>
      <c r="AG59" s="99">
        <f t="shared" ref="AG59:AH59" si="16">SUM(AG56:AG58)</f>
        <v>7</v>
      </c>
      <c r="AH59" s="99">
        <f t="shared" si="16"/>
        <v>16</v>
      </c>
      <c r="AI59" s="78">
        <f t="shared" si="15"/>
        <v>43.75</v>
      </c>
      <c r="AK59" s="68"/>
      <c r="AL59" s="153"/>
    </row>
    <row r="60" spans="1:50" ht="13.2" collapsed="1">
      <c r="A60" s="10" t="s">
        <v>150</v>
      </c>
      <c r="B60" s="10"/>
      <c r="C60" s="10"/>
      <c r="D60" s="10"/>
      <c r="E60" s="10"/>
      <c r="F60" s="10"/>
      <c r="G60" s="10"/>
      <c r="H60" s="10"/>
      <c r="I60" s="10"/>
      <c r="J60" s="10"/>
      <c r="K60" s="10"/>
      <c r="L60" s="10"/>
      <c r="M60" s="10"/>
      <c r="N60" s="10"/>
      <c r="O60" s="10"/>
      <c r="P60" s="10"/>
      <c r="Q60" s="10"/>
      <c r="R60" s="10"/>
      <c r="S60" s="10"/>
      <c r="T60" s="10"/>
      <c r="U60" s="10"/>
      <c r="V60" s="100"/>
      <c r="W60" s="100"/>
      <c r="X60" s="100"/>
      <c r="Y60" s="100"/>
      <c r="Z60" s="100"/>
      <c r="AA60" s="100"/>
      <c r="AB60" s="100"/>
      <c r="AC60" s="100"/>
      <c r="AD60" s="100"/>
      <c r="AE60" s="101"/>
      <c r="AF60" s="102"/>
      <c r="AG60" s="103"/>
      <c r="AH60" s="103"/>
      <c r="AI60" s="78"/>
      <c r="AK60" s="68" t="s">
        <v>237</v>
      </c>
      <c r="AL60" s="153" t="b">
        <v>1</v>
      </c>
    </row>
    <row r="61" spans="1:50" ht="13.2" hidden="1" outlineLevel="1">
      <c r="C61" s="104" t="s">
        <v>245</v>
      </c>
      <c r="V61" s="94"/>
      <c r="W61" s="94"/>
      <c r="X61" s="94"/>
      <c r="Y61" s="94"/>
      <c r="Z61" s="94"/>
      <c r="AA61" s="94"/>
      <c r="AB61" s="94"/>
      <c r="AC61" s="94"/>
      <c r="AD61" s="94"/>
      <c r="AE61" s="95">
        <v>1</v>
      </c>
      <c r="AF61" s="96">
        <v>4</v>
      </c>
      <c r="AG61" s="97">
        <f t="shared" ref="AG61:AG63" si="17">IF(AL61,AE61*AF61,0)</f>
        <v>4</v>
      </c>
      <c r="AH61" s="98">
        <f t="shared" ref="AH61:AH63" si="18">IF(AL61,AE61*4,0)</f>
        <v>4</v>
      </c>
      <c r="AI61" s="78">
        <f t="shared" ref="AI61:AI64" si="19">IFERROR(AG61/AH61*100,0)</f>
        <v>100</v>
      </c>
      <c r="AK61" s="68" t="s">
        <v>239</v>
      </c>
      <c r="AL61" s="153" t="b">
        <v>1</v>
      </c>
    </row>
    <row r="62" spans="1:50" ht="13.2" hidden="1" outlineLevel="1">
      <c r="C62" s="104" t="s">
        <v>246</v>
      </c>
      <c r="V62" s="94"/>
      <c r="W62" s="94"/>
      <c r="X62" s="94"/>
      <c r="Y62" s="94"/>
      <c r="Z62" s="94"/>
      <c r="AA62" s="94"/>
      <c r="AB62" s="94"/>
      <c r="AC62" s="94"/>
      <c r="AD62" s="94"/>
      <c r="AE62" s="95">
        <v>1</v>
      </c>
      <c r="AF62" s="96">
        <v>3</v>
      </c>
      <c r="AG62" s="97">
        <f t="shared" si="17"/>
        <v>3</v>
      </c>
      <c r="AH62" s="98">
        <f t="shared" si="18"/>
        <v>4</v>
      </c>
      <c r="AI62" s="78">
        <f t="shared" si="19"/>
        <v>75</v>
      </c>
      <c r="AK62" s="68" t="s">
        <v>239</v>
      </c>
      <c r="AL62" s="153" t="b">
        <v>1</v>
      </c>
    </row>
    <row r="63" spans="1:50" ht="13.2" hidden="1" outlineLevel="1">
      <c r="C63" s="104" t="s">
        <v>247</v>
      </c>
      <c r="V63" s="94"/>
      <c r="W63" s="94"/>
      <c r="X63" s="94"/>
      <c r="Y63" s="94"/>
      <c r="Z63" s="94"/>
      <c r="AA63" s="94"/>
      <c r="AB63" s="94"/>
      <c r="AC63" s="94"/>
      <c r="AD63" s="94"/>
      <c r="AE63" s="95">
        <v>1</v>
      </c>
      <c r="AF63" s="96">
        <v>2</v>
      </c>
      <c r="AG63" s="97">
        <f t="shared" si="17"/>
        <v>2</v>
      </c>
      <c r="AH63" s="98">
        <f t="shared" si="18"/>
        <v>4</v>
      </c>
      <c r="AI63" s="78">
        <f t="shared" si="19"/>
        <v>50</v>
      </c>
      <c r="AK63" s="68" t="s">
        <v>239</v>
      </c>
      <c r="AL63" s="153" t="b">
        <v>1</v>
      </c>
    </row>
    <row r="64" spans="1:50" ht="13.2">
      <c r="V64" s="94"/>
      <c r="W64" s="94"/>
      <c r="X64" s="94"/>
      <c r="Y64" s="94"/>
      <c r="Z64" s="94"/>
      <c r="AA64" s="94"/>
      <c r="AB64" s="94"/>
      <c r="AC64" s="94"/>
      <c r="AD64" s="94"/>
      <c r="AE64" s="95"/>
      <c r="AF64" s="96"/>
      <c r="AG64" s="99">
        <f t="shared" ref="AG64:AH64" si="20">SUM(AG61:AG63)</f>
        <v>9</v>
      </c>
      <c r="AH64" s="99">
        <f t="shared" si="20"/>
        <v>12</v>
      </c>
      <c r="AI64" s="78">
        <f t="shared" si="19"/>
        <v>75</v>
      </c>
      <c r="AK64" s="68"/>
      <c r="AL64" s="153"/>
    </row>
    <row r="65" spans="1:44" ht="13.2" collapsed="1">
      <c r="A65" s="10" t="s">
        <v>248</v>
      </c>
      <c r="B65" s="10"/>
      <c r="C65" s="10"/>
      <c r="D65" s="10"/>
      <c r="E65" s="10"/>
      <c r="F65" s="10"/>
      <c r="G65" s="10"/>
      <c r="H65" s="10"/>
      <c r="I65" s="10"/>
      <c r="J65" s="10"/>
      <c r="K65" s="10"/>
      <c r="L65" s="10"/>
      <c r="M65" s="10"/>
      <c r="N65" s="10"/>
      <c r="O65" s="10"/>
      <c r="P65" s="10"/>
      <c r="Q65" s="10"/>
      <c r="R65" s="10"/>
      <c r="S65" s="10"/>
      <c r="T65" s="10"/>
      <c r="U65" s="10"/>
      <c r="V65" s="100"/>
      <c r="W65" s="100"/>
      <c r="X65" s="100"/>
      <c r="Y65" s="100"/>
      <c r="Z65" s="100"/>
      <c r="AA65" s="100"/>
      <c r="AB65" s="100"/>
      <c r="AC65" s="100"/>
      <c r="AD65" s="100"/>
      <c r="AE65" s="101"/>
      <c r="AF65" s="102"/>
      <c r="AG65" s="103"/>
      <c r="AH65" s="103"/>
      <c r="AI65" s="78"/>
      <c r="AK65" s="68" t="s">
        <v>237</v>
      </c>
      <c r="AL65" s="153" t="b">
        <v>1</v>
      </c>
    </row>
    <row r="66" spans="1:44" ht="13.2" hidden="1" outlineLevel="1">
      <c r="C66" s="4" t="s">
        <v>249</v>
      </c>
      <c r="V66" s="94"/>
      <c r="W66" s="94"/>
      <c r="X66" s="94"/>
      <c r="Y66" s="94"/>
      <c r="Z66" s="94"/>
      <c r="AA66" s="94"/>
      <c r="AB66" s="94"/>
      <c r="AC66" s="94"/>
      <c r="AD66" s="94"/>
      <c r="AE66" s="95">
        <v>1</v>
      </c>
      <c r="AF66" s="96">
        <v>3</v>
      </c>
      <c r="AG66" s="97">
        <f t="shared" ref="AG66:AG68" si="21">IF(AL66,AE66*AF66,0)</f>
        <v>3</v>
      </c>
      <c r="AH66" s="98">
        <f t="shared" ref="AH66:AH68" si="22">IF(AL66,AE66*4,0)</f>
        <v>4</v>
      </c>
      <c r="AI66" s="78">
        <f t="shared" ref="AI66:AI69" si="23">IFERROR(AG66/AH66*100,0)</f>
        <v>75</v>
      </c>
      <c r="AK66" s="68" t="s">
        <v>239</v>
      </c>
      <c r="AL66" s="153" t="b">
        <v>1</v>
      </c>
    </row>
    <row r="67" spans="1:44" ht="13.2" hidden="1" outlineLevel="1">
      <c r="C67" s="4" t="s">
        <v>250</v>
      </c>
      <c r="V67" s="94"/>
      <c r="W67" s="94"/>
      <c r="X67" s="94"/>
      <c r="Y67" s="94"/>
      <c r="Z67" s="94"/>
      <c r="AA67" s="94"/>
      <c r="AB67" s="94"/>
      <c r="AC67" s="94"/>
      <c r="AD67" s="94"/>
      <c r="AE67" s="95">
        <v>1</v>
      </c>
      <c r="AF67" s="96">
        <v>2</v>
      </c>
      <c r="AG67" s="97">
        <f t="shared" si="21"/>
        <v>2</v>
      </c>
      <c r="AH67" s="98">
        <f t="shared" si="22"/>
        <v>4</v>
      </c>
      <c r="AI67" s="78">
        <f t="shared" si="23"/>
        <v>50</v>
      </c>
      <c r="AK67" s="68" t="s">
        <v>239</v>
      </c>
      <c r="AL67" s="153" t="b">
        <v>1</v>
      </c>
    </row>
    <row r="68" spans="1:44" ht="13.2" hidden="1" outlineLevel="1">
      <c r="C68" s="4" t="s">
        <v>251</v>
      </c>
      <c r="V68" s="94"/>
      <c r="W68" s="94"/>
      <c r="X68" s="94"/>
      <c r="Y68" s="94"/>
      <c r="Z68" s="94"/>
      <c r="AA68" s="94"/>
      <c r="AB68" s="94"/>
      <c r="AC68" s="94"/>
      <c r="AD68" s="94"/>
      <c r="AE68" s="95">
        <v>1</v>
      </c>
      <c r="AF68" s="96">
        <v>3</v>
      </c>
      <c r="AG68" s="97">
        <f t="shared" si="21"/>
        <v>3</v>
      </c>
      <c r="AH68" s="98">
        <f t="shared" si="22"/>
        <v>4</v>
      </c>
      <c r="AI68" s="78">
        <f t="shared" si="23"/>
        <v>75</v>
      </c>
      <c r="AK68" s="68" t="s">
        <v>239</v>
      </c>
      <c r="AL68" s="153" t="b">
        <v>1</v>
      </c>
    </row>
    <row r="69" spans="1:44" ht="13.2">
      <c r="V69" s="94"/>
      <c r="W69" s="94"/>
      <c r="X69" s="94"/>
      <c r="Y69" s="94"/>
      <c r="Z69" s="94"/>
      <c r="AA69" s="94"/>
      <c r="AB69" s="94"/>
      <c r="AC69" s="94"/>
      <c r="AD69" s="94"/>
      <c r="AE69" s="95"/>
      <c r="AF69" s="96"/>
      <c r="AG69" s="99">
        <f t="shared" ref="AG69:AH69" si="24">SUM(AG66:AG68)</f>
        <v>8</v>
      </c>
      <c r="AH69" s="99">
        <f t="shared" si="24"/>
        <v>12</v>
      </c>
      <c r="AI69" s="78">
        <f t="shared" si="23"/>
        <v>66.666666666666657</v>
      </c>
      <c r="AK69" s="68"/>
      <c r="AL69" s="153"/>
    </row>
    <row r="70" spans="1:44" ht="13.2" collapsed="1">
      <c r="A70" s="10" t="s">
        <v>252</v>
      </c>
      <c r="B70" s="10"/>
      <c r="C70" s="10"/>
      <c r="D70" s="10"/>
      <c r="E70" s="10"/>
      <c r="F70" s="10"/>
      <c r="G70" s="10"/>
      <c r="H70" s="10"/>
      <c r="I70" s="10"/>
      <c r="J70" s="10"/>
      <c r="K70" s="10"/>
      <c r="L70" s="10"/>
      <c r="M70" s="10"/>
      <c r="N70" s="10"/>
      <c r="O70" s="10"/>
      <c r="P70" s="10"/>
      <c r="Q70" s="10"/>
      <c r="R70" s="10"/>
      <c r="S70" s="10"/>
      <c r="T70" s="10"/>
      <c r="U70" s="10"/>
      <c r="V70" s="100"/>
      <c r="W70" s="100"/>
      <c r="X70" s="100"/>
      <c r="Y70" s="100"/>
      <c r="Z70" s="100"/>
      <c r="AA70" s="100"/>
      <c r="AB70" s="100"/>
      <c r="AC70" s="100"/>
      <c r="AD70" s="100"/>
      <c r="AE70" s="101"/>
      <c r="AF70" s="102"/>
      <c r="AG70" s="103"/>
      <c r="AH70" s="103"/>
      <c r="AI70" s="78"/>
      <c r="AK70" s="68" t="s">
        <v>237</v>
      </c>
      <c r="AL70" s="153" t="b">
        <v>1</v>
      </c>
      <c r="AQ70" s="1"/>
    </row>
    <row r="71" spans="1:44" ht="13.2" hidden="1" outlineLevel="1">
      <c r="C71" s="4" t="s">
        <v>253</v>
      </c>
      <c r="V71" s="94"/>
      <c r="W71" s="94"/>
      <c r="X71" s="94"/>
      <c r="Y71" s="94"/>
      <c r="Z71" s="94"/>
      <c r="AA71" s="94"/>
      <c r="AB71" s="94"/>
      <c r="AC71" s="94"/>
      <c r="AD71" s="94"/>
      <c r="AE71" s="95">
        <v>1</v>
      </c>
      <c r="AF71" s="96">
        <v>2</v>
      </c>
      <c r="AG71" s="97">
        <f>IF(AL70,AE71*AF71,0)</f>
        <v>2</v>
      </c>
      <c r="AH71" s="98">
        <f>IF(AL70,AE71*4,0)</f>
        <v>4</v>
      </c>
      <c r="AI71" s="78">
        <f t="shared" ref="AI71:AI75" si="25">IFERROR(AG71/AH71*100,0)</f>
        <v>50</v>
      </c>
      <c r="AK71" s="68" t="s">
        <v>239</v>
      </c>
      <c r="AL71" s="153" t="b">
        <v>1</v>
      </c>
    </row>
    <row r="72" spans="1:44" ht="13.2" hidden="1" outlineLevel="1">
      <c r="C72" s="4" t="s">
        <v>254</v>
      </c>
      <c r="V72" s="94"/>
      <c r="W72" s="94"/>
      <c r="X72" s="94"/>
      <c r="Y72" s="94"/>
      <c r="Z72" s="94"/>
      <c r="AA72" s="94"/>
      <c r="AB72" s="94"/>
      <c r="AC72" s="94"/>
      <c r="AD72" s="94"/>
      <c r="AE72" s="95">
        <v>1</v>
      </c>
      <c r="AF72" s="96">
        <v>2</v>
      </c>
      <c r="AG72" s="97">
        <f t="shared" ref="AG72:AG73" si="26">IF(AL72,AE72*AF72,0)</f>
        <v>2</v>
      </c>
      <c r="AH72" s="98">
        <f t="shared" ref="AH72:AH73" si="27">IF(AL72,AE72*4,0)</f>
        <v>4</v>
      </c>
      <c r="AI72" s="78">
        <f t="shared" si="25"/>
        <v>50</v>
      </c>
      <c r="AK72" s="68" t="s">
        <v>239</v>
      </c>
      <c r="AL72" s="153" t="b">
        <v>1</v>
      </c>
    </row>
    <row r="73" spans="1:44" ht="13.2" hidden="1" outlineLevel="1">
      <c r="C73" s="4" t="s">
        <v>255</v>
      </c>
      <c r="V73" s="94"/>
      <c r="W73" s="94"/>
      <c r="X73" s="94"/>
      <c r="Y73" s="94"/>
      <c r="Z73" s="94"/>
      <c r="AA73" s="94"/>
      <c r="AB73" s="94"/>
      <c r="AC73" s="94"/>
      <c r="AD73" s="94"/>
      <c r="AE73" s="95">
        <v>2</v>
      </c>
      <c r="AF73" s="96">
        <v>1</v>
      </c>
      <c r="AG73" s="97">
        <f t="shared" si="26"/>
        <v>2</v>
      </c>
      <c r="AH73" s="98">
        <f t="shared" si="27"/>
        <v>8</v>
      </c>
      <c r="AI73" s="78">
        <f t="shared" si="25"/>
        <v>25</v>
      </c>
      <c r="AK73" s="68" t="s">
        <v>239</v>
      </c>
      <c r="AL73" s="153" t="b">
        <v>1</v>
      </c>
    </row>
    <row r="74" spans="1:44" ht="13.2">
      <c r="A74" s="4"/>
      <c r="AE74" s="105"/>
      <c r="AF74" s="106"/>
      <c r="AG74" s="99">
        <f t="shared" ref="AG74:AH74" si="28">SUM(AG71:AG73)</f>
        <v>6</v>
      </c>
      <c r="AH74" s="99">
        <f t="shared" si="28"/>
        <v>16</v>
      </c>
      <c r="AI74" s="78">
        <f t="shared" si="25"/>
        <v>37.5</v>
      </c>
      <c r="AK74" s="68"/>
      <c r="AL74" s="153"/>
    </row>
    <row r="75" spans="1:44" ht="13.2">
      <c r="A75" s="82" t="s">
        <v>130</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83"/>
      <c r="AF75" s="84"/>
      <c r="AG75" s="107">
        <f t="shared" ref="AG75:AH75" si="29">(AG80+AG85+AG91+AG96+AG102+AG107)</f>
        <v>53</v>
      </c>
      <c r="AH75" s="107">
        <f t="shared" si="29"/>
        <v>80</v>
      </c>
      <c r="AI75" s="78">
        <f t="shared" si="25"/>
        <v>66.25</v>
      </c>
      <c r="AK75" s="68" t="s">
        <v>234</v>
      </c>
      <c r="AL75" s="153" t="b">
        <v>1</v>
      </c>
      <c r="AQ75" s="1"/>
    </row>
    <row r="76" spans="1:44" ht="15.75" customHeight="1">
      <c r="A76" s="10" t="s">
        <v>256</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87"/>
      <c r="AF76" s="88"/>
      <c r="AG76" s="103"/>
      <c r="AH76" s="103"/>
      <c r="AI76" s="78"/>
      <c r="AK76" s="150" t="s">
        <v>527</v>
      </c>
      <c r="AL76" s="153" t="b">
        <v>1</v>
      </c>
      <c r="AR76" s="108"/>
    </row>
    <row r="77" spans="1:44" ht="13.2" outlineLevel="1">
      <c r="C77" s="4" t="s">
        <v>257</v>
      </c>
      <c r="AE77" s="105">
        <v>1</v>
      </c>
      <c r="AF77" s="96">
        <v>1</v>
      </c>
      <c r="AG77" s="97">
        <f t="shared" ref="AG77:AG79" si="30">IF(AL77,AE77*AF77,0)</f>
        <v>1</v>
      </c>
      <c r="AH77" s="98">
        <f t="shared" ref="AH77:AH79" si="31">IF(AL77,AE77*4,0)</f>
        <v>4</v>
      </c>
      <c r="AI77" s="78">
        <f t="shared" ref="AI77:AI80" si="32">IFERROR(AG77/AH77*100,0)</f>
        <v>25</v>
      </c>
      <c r="AK77" s="68" t="s">
        <v>239</v>
      </c>
      <c r="AL77" s="153" t="b">
        <v>1</v>
      </c>
    </row>
    <row r="78" spans="1:44" ht="13.2" outlineLevel="1">
      <c r="C78" s="4" t="s">
        <v>258</v>
      </c>
      <c r="AE78" s="105">
        <v>1</v>
      </c>
      <c r="AF78" s="96">
        <v>1</v>
      </c>
      <c r="AG78" s="97">
        <f t="shared" si="30"/>
        <v>1</v>
      </c>
      <c r="AH78" s="98">
        <f t="shared" si="31"/>
        <v>4</v>
      </c>
      <c r="AI78" s="78">
        <f t="shared" si="32"/>
        <v>25</v>
      </c>
      <c r="AK78" s="68" t="s">
        <v>239</v>
      </c>
      <c r="AL78" s="153" t="b">
        <v>1</v>
      </c>
    </row>
    <row r="79" spans="1:44" ht="13.2" outlineLevel="1">
      <c r="C79" s="4" t="s">
        <v>259</v>
      </c>
      <c r="AE79" s="105">
        <v>1</v>
      </c>
      <c r="AF79" s="96">
        <v>1</v>
      </c>
      <c r="AG79" s="97">
        <f t="shared" si="30"/>
        <v>1</v>
      </c>
      <c r="AH79" s="98">
        <f t="shared" si="31"/>
        <v>4</v>
      </c>
      <c r="AI79" s="78">
        <f t="shared" si="32"/>
        <v>25</v>
      </c>
      <c r="AK79" s="68" t="s">
        <v>239</v>
      </c>
      <c r="AL79" s="153" t="b">
        <v>1</v>
      </c>
    </row>
    <row r="80" spans="1:44" ht="13.2">
      <c r="A80" s="4"/>
      <c r="AE80" s="105"/>
      <c r="AF80" s="106"/>
      <c r="AG80" s="99">
        <f t="shared" ref="AG80:AH80" si="33">SUM(AG77:AG79)</f>
        <v>3</v>
      </c>
      <c r="AH80" s="99">
        <f t="shared" si="33"/>
        <v>12</v>
      </c>
      <c r="AI80" s="78">
        <f t="shared" si="32"/>
        <v>25</v>
      </c>
      <c r="AK80" s="68"/>
      <c r="AL80" s="153"/>
    </row>
    <row r="81" spans="1:38" ht="13.2" collapsed="1">
      <c r="A81" s="10" t="s">
        <v>154</v>
      </c>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87"/>
      <c r="AF81" s="88"/>
      <c r="AG81" s="103"/>
      <c r="AH81" s="103"/>
      <c r="AI81" s="78"/>
      <c r="AK81" s="68" t="s">
        <v>237</v>
      </c>
      <c r="AL81" s="153" t="b">
        <v>1</v>
      </c>
    </row>
    <row r="82" spans="1:38" ht="13.2" hidden="1" outlineLevel="1">
      <c r="A82" s="4"/>
      <c r="C82" s="4" t="s">
        <v>260</v>
      </c>
      <c r="AE82" s="105">
        <v>1</v>
      </c>
      <c r="AF82" s="96">
        <v>2</v>
      </c>
      <c r="AG82" s="97">
        <f t="shared" ref="AG82:AG84" si="34">IF(AL82,AE82*AF82,0)</f>
        <v>2</v>
      </c>
      <c r="AH82" s="98">
        <f t="shared" ref="AH82:AH84" si="35">IF(AL82,AE82*4,0)</f>
        <v>4</v>
      </c>
      <c r="AI82" s="78">
        <f t="shared" ref="AI82:AI85" si="36">IFERROR(AG82/AH82*100,0)</f>
        <v>50</v>
      </c>
      <c r="AK82" s="68" t="s">
        <v>239</v>
      </c>
      <c r="AL82" s="153" t="b">
        <v>1</v>
      </c>
    </row>
    <row r="83" spans="1:38" ht="13.2" hidden="1" outlineLevel="1">
      <c r="A83" s="4"/>
      <c r="C83" s="4" t="s">
        <v>534</v>
      </c>
      <c r="AE83" s="105">
        <v>1</v>
      </c>
      <c r="AF83" s="96">
        <v>3</v>
      </c>
      <c r="AG83" s="97">
        <f t="shared" si="34"/>
        <v>3</v>
      </c>
      <c r="AH83" s="98">
        <f t="shared" si="35"/>
        <v>4</v>
      </c>
      <c r="AI83" s="78">
        <f t="shared" si="36"/>
        <v>75</v>
      </c>
      <c r="AK83" s="68" t="s">
        <v>239</v>
      </c>
      <c r="AL83" s="153" t="b">
        <v>1</v>
      </c>
    </row>
    <row r="84" spans="1:38" ht="13.2" hidden="1" outlineLevel="1">
      <c r="A84" s="4"/>
      <c r="C84" s="4" t="s">
        <v>261</v>
      </c>
      <c r="AE84" s="105">
        <v>1</v>
      </c>
      <c r="AF84" s="96">
        <v>4</v>
      </c>
      <c r="AG84" s="97">
        <f t="shared" si="34"/>
        <v>4</v>
      </c>
      <c r="AH84" s="98">
        <f t="shared" si="35"/>
        <v>4</v>
      </c>
      <c r="AI84" s="78">
        <f t="shared" si="36"/>
        <v>100</v>
      </c>
      <c r="AK84" s="68" t="s">
        <v>239</v>
      </c>
      <c r="AL84" s="153" t="b">
        <v>1</v>
      </c>
    </row>
    <row r="85" spans="1:38" ht="13.2">
      <c r="A85" s="4"/>
      <c r="AE85" s="105"/>
      <c r="AF85" s="106"/>
      <c r="AG85" s="99">
        <f t="shared" ref="AG85:AH85" si="37">SUM(AG82:AG84)</f>
        <v>9</v>
      </c>
      <c r="AH85" s="99">
        <f t="shared" si="37"/>
        <v>12</v>
      </c>
      <c r="AI85" s="78">
        <f t="shared" si="36"/>
        <v>75</v>
      </c>
      <c r="AK85" s="68"/>
      <c r="AL85" s="153"/>
    </row>
    <row r="86" spans="1:38" ht="13.2" collapsed="1">
      <c r="A86" s="10" t="s">
        <v>155</v>
      </c>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87"/>
      <c r="AF86" s="88"/>
      <c r="AG86" s="103"/>
      <c r="AH86" s="103"/>
      <c r="AI86" s="78"/>
      <c r="AK86" s="68" t="s">
        <v>237</v>
      </c>
      <c r="AL86" s="153" t="b">
        <v>1</v>
      </c>
    </row>
    <row r="87" spans="1:38" ht="13.2" hidden="1" outlineLevel="1">
      <c r="A87" s="4"/>
      <c r="C87" s="4" t="s">
        <v>262</v>
      </c>
      <c r="AE87" s="105">
        <v>1</v>
      </c>
      <c r="AF87" s="96">
        <v>1</v>
      </c>
      <c r="AG87" s="97">
        <f t="shared" ref="AG87:AG90" si="38">IF(AL87,AE87*AF87,0)</f>
        <v>1</v>
      </c>
      <c r="AH87" s="98">
        <f t="shared" ref="AH87:AH90" si="39">IF(AL87,AE87*4,0)</f>
        <v>4</v>
      </c>
      <c r="AI87" s="78">
        <f t="shared" ref="AI87:AI91" si="40">IFERROR(AG87/AH87*100,0)</f>
        <v>25</v>
      </c>
      <c r="AK87" s="68" t="s">
        <v>239</v>
      </c>
      <c r="AL87" s="153" t="b">
        <v>1</v>
      </c>
    </row>
    <row r="88" spans="1:38" ht="13.2" hidden="1" outlineLevel="1">
      <c r="A88" s="4"/>
      <c r="C88" s="4" t="s">
        <v>263</v>
      </c>
      <c r="AE88" s="105">
        <v>1</v>
      </c>
      <c r="AF88" s="96">
        <v>2</v>
      </c>
      <c r="AG88" s="97">
        <f t="shared" si="38"/>
        <v>2</v>
      </c>
      <c r="AH88" s="98">
        <f t="shared" si="39"/>
        <v>4</v>
      </c>
      <c r="AI88" s="78">
        <f t="shared" si="40"/>
        <v>50</v>
      </c>
      <c r="AK88" s="68" t="s">
        <v>239</v>
      </c>
      <c r="AL88" s="153" t="b">
        <v>1</v>
      </c>
    </row>
    <row r="89" spans="1:38" ht="13.2" hidden="1" outlineLevel="1">
      <c r="A89" s="4"/>
      <c r="C89" s="4" t="s">
        <v>264</v>
      </c>
      <c r="AE89" s="105">
        <v>1</v>
      </c>
      <c r="AF89" s="96">
        <v>3</v>
      </c>
      <c r="AG89" s="97">
        <f t="shared" si="38"/>
        <v>3</v>
      </c>
      <c r="AH89" s="98">
        <f t="shared" si="39"/>
        <v>4</v>
      </c>
      <c r="AI89" s="78">
        <f t="shared" si="40"/>
        <v>75</v>
      </c>
      <c r="AK89" s="68" t="s">
        <v>239</v>
      </c>
      <c r="AL89" s="153" t="b">
        <v>1</v>
      </c>
    </row>
    <row r="90" spans="1:38" ht="13.2" hidden="1" outlineLevel="1">
      <c r="A90" s="4"/>
      <c r="C90" s="4" t="s">
        <v>265</v>
      </c>
      <c r="AE90" s="105">
        <v>1</v>
      </c>
      <c r="AF90" s="96">
        <v>4</v>
      </c>
      <c r="AG90" s="97">
        <f t="shared" si="38"/>
        <v>4</v>
      </c>
      <c r="AH90" s="98">
        <f t="shared" si="39"/>
        <v>4</v>
      </c>
      <c r="AI90" s="78">
        <f t="shared" si="40"/>
        <v>100</v>
      </c>
      <c r="AK90" s="68" t="s">
        <v>239</v>
      </c>
      <c r="AL90" s="153" t="b">
        <v>1</v>
      </c>
    </row>
    <row r="91" spans="1:38" ht="13.2">
      <c r="A91" s="4"/>
      <c r="AE91" s="105"/>
      <c r="AF91" s="106"/>
      <c r="AG91" s="99">
        <f t="shared" ref="AG91:AH91" si="41">SUM(AG87:AG90)</f>
        <v>10</v>
      </c>
      <c r="AH91" s="99">
        <f t="shared" si="41"/>
        <v>16</v>
      </c>
      <c r="AI91" s="78">
        <f t="shared" si="40"/>
        <v>62.5</v>
      </c>
      <c r="AK91" s="68"/>
      <c r="AL91" s="153"/>
    </row>
    <row r="92" spans="1:38" ht="13.2" collapsed="1">
      <c r="A92" s="10" t="s">
        <v>156</v>
      </c>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87"/>
      <c r="AF92" s="88"/>
      <c r="AG92" s="103"/>
      <c r="AH92" s="103"/>
      <c r="AI92" s="78"/>
      <c r="AK92" s="68" t="s">
        <v>237</v>
      </c>
      <c r="AL92" s="153" t="b">
        <v>1</v>
      </c>
    </row>
    <row r="93" spans="1:38" ht="13.2" hidden="1" outlineLevel="1">
      <c r="A93" s="4"/>
      <c r="C93" s="4" t="s">
        <v>266</v>
      </c>
      <c r="AE93" s="105">
        <v>1</v>
      </c>
      <c r="AF93" s="96">
        <v>1</v>
      </c>
      <c r="AG93" s="97">
        <f t="shared" ref="AG93:AG95" si="42">IF(AL93,AE93*AF93,0)</f>
        <v>1</v>
      </c>
      <c r="AH93" s="98">
        <f t="shared" ref="AH93:AH95" si="43">IF(AL93,AE93*4,0)</f>
        <v>4</v>
      </c>
      <c r="AI93" s="78">
        <f t="shared" ref="AI93:AI96" si="44">IFERROR(AG93/AH93*100,0)</f>
        <v>25</v>
      </c>
      <c r="AK93" s="68" t="s">
        <v>239</v>
      </c>
      <c r="AL93" s="153" t="b">
        <v>1</v>
      </c>
    </row>
    <row r="94" spans="1:38" ht="13.2" hidden="1" outlineLevel="1">
      <c r="A94" s="4"/>
      <c r="C94" s="4" t="s">
        <v>267</v>
      </c>
      <c r="AE94" s="105">
        <v>1</v>
      </c>
      <c r="AF94" s="96">
        <v>4</v>
      </c>
      <c r="AG94" s="97">
        <f t="shared" si="42"/>
        <v>4</v>
      </c>
      <c r="AH94" s="98">
        <f t="shared" si="43"/>
        <v>4</v>
      </c>
      <c r="AI94" s="78">
        <f t="shared" si="44"/>
        <v>100</v>
      </c>
      <c r="AK94" s="68" t="s">
        <v>239</v>
      </c>
      <c r="AL94" s="153" t="b">
        <v>1</v>
      </c>
    </row>
    <row r="95" spans="1:38" ht="13.2" hidden="1" outlineLevel="1">
      <c r="A95" s="4"/>
      <c r="C95" s="4" t="s">
        <v>268</v>
      </c>
      <c r="AE95" s="105">
        <v>1</v>
      </c>
      <c r="AF95" s="96">
        <v>3</v>
      </c>
      <c r="AG95" s="97">
        <f t="shared" si="42"/>
        <v>3</v>
      </c>
      <c r="AH95" s="98">
        <f t="shared" si="43"/>
        <v>4</v>
      </c>
      <c r="AI95" s="78">
        <f t="shared" si="44"/>
        <v>75</v>
      </c>
      <c r="AK95" s="68" t="s">
        <v>239</v>
      </c>
      <c r="AL95" s="153" t="b">
        <v>1</v>
      </c>
    </row>
    <row r="96" spans="1:38" ht="13.2">
      <c r="A96" s="4"/>
      <c r="AE96" s="105"/>
      <c r="AF96" s="106"/>
      <c r="AG96" s="99">
        <f t="shared" ref="AG96:AH96" si="45">SUM(AG93:AG95)</f>
        <v>8</v>
      </c>
      <c r="AH96" s="99">
        <f t="shared" si="45"/>
        <v>12</v>
      </c>
      <c r="AI96" s="78">
        <f t="shared" si="44"/>
        <v>66.666666666666657</v>
      </c>
      <c r="AK96" s="68"/>
      <c r="AL96" s="153"/>
    </row>
    <row r="97" spans="1:38" ht="13.2" collapsed="1">
      <c r="A97" s="10" t="s">
        <v>157</v>
      </c>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87"/>
      <c r="AF97" s="88"/>
      <c r="AG97" s="103"/>
      <c r="AH97" s="103"/>
      <c r="AI97" s="78"/>
      <c r="AK97" s="68" t="s">
        <v>237</v>
      </c>
      <c r="AL97" s="153" t="b">
        <v>1</v>
      </c>
    </row>
    <row r="98" spans="1:38" ht="13.2" hidden="1" outlineLevel="1">
      <c r="A98" s="4"/>
      <c r="C98" s="4" t="s">
        <v>269</v>
      </c>
      <c r="AE98" s="105">
        <v>1</v>
      </c>
      <c r="AF98" s="96">
        <v>2</v>
      </c>
      <c r="AG98" s="97">
        <f t="shared" ref="AG98:AG101" si="46">IF(AL98,AE98*AF98,0)</f>
        <v>2</v>
      </c>
      <c r="AH98" s="98">
        <f t="shared" ref="AH98:AH101" si="47">IF(AL98,AE98*4,0)</f>
        <v>4</v>
      </c>
      <c r="AI98" s="78">
        <f t="shared" ref="AI98:AI102" si="48">IFERROR(AG98/AH98*100,0)</f>
        <v>50</v>
      </c>
      <c r="AK98" s="68" t="s">
        <v>239</v>
      </c>
      <c r="AL98" s="153" t="b">
        <v>1</v>
      </c>
    </row>
    <row r="99" spans="1:38" ht="13.2" hidden="1" outlineLevel="1">
      <c r="A99" s="4"/>
      <c r="C99" s="4" t="s">
        <v>270</v>
      </c>
      <c r="AE99" s="105">
        <v>1</v>
      </c>
      <c r="AF99" s="96">
        <v>3</v>
      </c>
      <c r="AG99" s="97">
        <f t="shared" si="46"/>
        <v>3</v>
      </c>
      <c r="AH99" s="98">
        <f t="shared" si="47"/>
        <v>4</v>
      </c>
      <c r="AI99" s="78">
        <f t="shared" si="48"/>
        <v>75</v>
      </c>
      <c r="AK99" s="68" t="s">
        <v>239</v>
      </c>
      <c r="AL99" s="153" t="b">
        <v>1</v>
      </c>
    </row>
    <row r="100" spans="1:38" ht="13.2" hidden="1" outlineLevel="1">
      <c r="A100" s="4"/>
      <c r="C100" s="4" t="s">
        <v>271</v>
      </c>
      <c r="AE100" s="105">
        <v>1</v>
      </c>
      <c r="AF100" s="96">
        <v>4</v>
      </c>
      <c r="AG100" s="97">
        <f t="shared" si="46"/>
        <v>4</v>
      </c>
      <c r="AH100" s="98">
        <f t="shared" si="47"/>
        <v>4</v>
      </c>
      <c r="AI100" s="78">
        <f t="shared" si="48"/>
        <v>100</v>
      </c>
      <c r="AK100" s="68" t="s">
        <v>239</v>
      </c>
      <c r="AL100" s="153" t="b">
        <v>1</v>
      </c>
    </row>
    <row r="101" spans="1:38" ht="13.2" hidden="1" outlineLevel="1">
      <c r="A101" s="4"/>
      <c r="C101" s="4" t="s">
        <v>535</v>
      </c>
      <c r="AE101" s="105">
        <v>1</v>
      </c>
      <c r="AF101" s="96">
        <v>3</v>
      </c>
      <c r="AG101" s="97">
        <f t="shared" si="46"/>
        <v>3</v>
      </c>
      <c r="AH101" s="98">
        <f t="shared" si="47"/>
        <v>4</v>
      </c>
      <c r="AI101" s="78">
        <f t="shared" si="48"/>
        <v>75</v>
      </c>
      <c r="AK101" s="68" t="s">
        <v>239</v>
      </c>
      <c r="AL101" s="153" t="b">
        <v>1</v>
      </c>
    </row>
    <row r="102" spans="1:38" ht="13.2">
      <c r="AE102" s="105"/>
      <c r="AF102" s="106"/>
      <c r="AG102" s="99">
        <f t="shared" ref="AG102:AH102" si="49">SUM(AG98:AG101)</f>
        <v>12</v>
      </c>
      <c r="AH102" s="99">
        <f t="shared" si="49"/>
        <v>16</v>
      </c>
      <c r="AI102" s="78">
        <f t="shared" si="48"/>
        <v>75</v>
      </c>
      <c r="AK102" s="68"/>
      <c r="AL102" s="153"/>
    </row>
    <row r="103" spans="1:38" ht="13.2" collapsed="1">
      <c r="A103" s="10" t="s">
        <v>158</v>
      </c>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87"/>
      <c r="AF103" s="88"/>
      <c r="AG103" s="103"/>
      <c r="AH103" s="103"/>
      <c r="AI103" s="78"/>
      <c r="AK103" s="68" t="s">
        <v>237</v>
      </c>
      <c r="AL103" s="153" t="b">
        <v>1</v>
      </c>
    </row>
    <row r="104" spans="1:38" ht="13.2" hidden="1" outlineLevel="1">
      <c r="A104" s="4"/>
      <c r="C104" s="4" t="s">
        <v>272</v>
      </c>
      <c r="AE104" s="105">
        <v>1</v>
      </c>
      <c r="AF104" s="96">
        <v>4</v>
      </c>
      <c r="AG104" s="97">
        <f t="shared" ref="AG104:AG106" si="50">IF(AL104,AE104*AF104,0)</f>
        <v>4</v>
      </c>
      <c r="AH104" s="98">
        <f t="shared" ref="AH104:AH106" si="51">IF(AL104,AE104*4,0)</f>
        <v>4</v>
      </c>
      <c r="AI104" s="78">
        <f t="shared" ref="AI104:AI108" si="52">IFERROR(AG104/AH104*100,0)</f>
        <v>100</v>
      </c>
      <c r="AK104" s="68" t="s">
        <v>239</v>
      </c>
      <c r="AL104" s="153" t="b">
        <v>1</v>
      </c>
    </row>
    <row r="105" spans="1:38" ht="13.2" hidden="1" outlineLevel="1">
      <c r="A105" s="4"/>
      <c r="C105" s="4" t="s">
        <v>273</v>
      </c>
      <c r="AE105" s="105">
        <v>1</v>
      </c>
      <c r="AF105" s="96">
        <v>3</v>
      </c>
      <c r="AG105" s="97">
        <f t="shared" si="50"/>
        <v>3</v>
      </c>
      <c r="AH105" s="98">
        <f t="shared" si="51"/>
        <v>4</v>
      </c>
      <c r="AI105" s="78">
        <f t="shared" si="52"/>
        <v>75</v>
      </c>
      <c r="AK105" s="68" t="s">
        <v>239</v>
      </c>
      <c r="AL105" s="153" t="b">
        <v>1</v>
      </c>
    </row>
    <row r="106" spans="1:38" ht="13.2" hidden="1" outlineLevel="1">
      <c r="A106" s="4"/>
      <c r="C106" s="4" t="s">
        <v>274</v>
      </c>
      <c r="AE106" s="105">
        <v>1</v>
      </c>
      <c r="AF106" s="96">
        <v>4</v>
      </c>
      <c r="AG106" s="97">
        <f t="shared" si="50"/>
        <v>4</v>
      </c>
      <c r="AH106" s="98">
        <f t="shared" si="51"/>
        <v>4</v>
      </c>
      <c r="AI106" s="78">
        <f t="shared" si="52"/>
        <v>100</v>
      </c>
      <c r="AK106" s="68" t="s">
        <v>239</v>
      </c>
      <c r="AL106" s="153" t="b">
        <v>1</v>
      </c>
    </row>
    <row r="107" spans="1:38" ht="13.2">
      <c r="A107" s="4"/>
      <c r="AE107" s="105"/>
      <c r="AF107" s="106"/>
      <c r="AG107" s="99">
        <f t="shared" ref="AG107:AH107" si="53">SUM(AG104:AG106)</f>
        <v>11</v>
      </c>
      <c r="AH107" s="99">
        <f t="shared" si="53"/>
        <v>12</v>
      </c>
      <c r="AI107" s="78">
        <f t="shared" si="52"/>
        <v>91.666666666666657</v>
      </c>
      <c r="AK107" s="68"/>
      <c r="AL107" s="153"/>
    </row>
    <row r="108" spans="1:38" ht="13.2">
      <c r="A108" s="82" t="s">
        <v>131</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83"/>
      <c r="AF108" s="84"/>
      <c r="AG108" s="107">
        <f t="shared" ref="AG108:AH108" si="54">(AG114+AG119+AG125+AG130)</f>
        <v>52</v>
      </c>
      <c r="AH108" s="107">
        <f t="shared" si="54"/>
        <v>72</v>
      </c>
      <c r="AI108" s="78">
        <f t="shared" si="52"/>
        <v>72.222222222222214</v>
      </c>
      <c r="AK108" s="68" t="s">
        <v>234</v>
      </c>
      <c r="AL108" s="153" t="b">
        <v>1</v>
      </c>
    </row>
    <row r="109" spans="1:38" ht="13.2">
      <c r="A109" s="10" t="s">
        <v>159</v>
      </c>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87"/>
      <c r="AF109" s="88"/>
      <c r="AG109" s="103"/>
      <c r="AH109" s="103"/>
      <c r="AI109" s="78"/>
      <c r="AK109" s="68" t="s">
        <v>237</v>
      </c>
      <c r="AL109" s="153" t="b">
        <v>1</v>
      </c>
    </row>
    <row r="110" spans="1:38" ht="13.2" outlineLevel="1">
      <c r="A110" s="4"/>
      <c r="C110" s="4" t="s">
        <v>275</v>
      </c>
      <c r="AE110" s="105">
        <v>2</v>
      </c>
      <c r="AF110" s="96">
        <v>2</v>
      </c>
      <c r="AG110" s="97">
        <f t="shared" ref="AG110:AG113" si="55">IF(AL110,AE110*AF110,0)</f>
        <v>4</v>
      </c>
      <c r="AH110" s="98">
        <f t="shared" ref="AH110:AH113" si="56">IF(AL110,AE110*4,0)</f>
        <v>8</v>
      </c>
      <c r="AI110" s="78">
        <f t="shared" ref="AI110:AI114" si="57">IFERROR(AG110/AH110*100,0)</f>
        <v>50</v>
      </c>
      <c r="AK110" s="68" t="s">
        <v>239</v>
      </c>
      <c r="AL110" s="153" t="b">
        <v>1</v>
      </c>
    </row>
    <row r="111" spans="1:38" ht="13.2" outlineLevel="1">
      <c r="A111" s="4"/>
      <c r="C111" s="4" t="s">
        <v>276</v>
      </c>
      <c r="AE111" s="105">
        <v>1</v>
      </c>
      <c r="AF111" s="96">
        <v>3</v>
      </c>
      <c r="AG111" s="97">
        <f t="shared" si="55"/>
        <v>3</v>
      </c>
      <c r="AH111" s="98">
        <f t="shared" si="56"/>
        <v>4</v>
      </c>
      <c r="AI111" s="78">
        <f t="shared" si="57"/>
        <v>75</v>
      </c>
      <c r="AK111" s="68" t="s">
        <v>239</v>
      </c>
      <c r="AL111" s="153" t="b">
        <v>1</v>
      </c>
    </row>
    <row r="112" spans="1:38" ht="13.2" outlineLevel="1">
      <c r="A112" s="4"/>
      <c r="C112" s="4" t="s">
        <v>277</v>
      </c>
      <c r="AE112" s="105">
        <v>1</v>
      </c>
      <c r="AF112" s="96">
        <v>4</v>
      </c>
      <c r="AG112" s="97">
        <f t="shared" si="55"/>
        <v>4</v>
      </c>
      <c r="AH112" s="98">
        <f t="shared" si="56"/>
        <v>4</v>
      </c>
      <c r="AI112" s="78">
        <f t="shared" si="57"/>
        <v>100</v>
      </c>
      <c r="AK112" s="68" t="s">
        <v>239</v>
      </c>
      <c r="AL112" s="153" t="b">
        <v>1</v>
      </c>
    </row>
    <row r="113" spans="1:38" ht="13.2" outlineLevel="1">
      <c r="A113" s="4"/>
      <c r="C113" s="4" t="s">
        <v>278</v>
      </c>
      <c r="AE113" s="105">
        <v>1</v>
      </c>
      <c r="AF113" s="96">
        <v>3</v>
      </c>
      <c r="AG113" s="97">
        <f t="shared" si="55"/>
        <v>3</v>
      </c>
      <c r="AH113" s="98">
        <f t="shared" si="56"/>
        <v>4</v>
      </c>
      <c r="AI113" s="78">
        <f t="shared" si="57"/>
        <v>75</v>
      </c>
      <c r="AK113" s="68" t="s">
        <v>239</v>
      </c>
      <c r="AL113" s="153" t="b">
        <v>1</v>
      </c>
    </row>
    <row r="114" spans="1:38" ht="13.2">
      <c r="A114" s="4"/>
      <c r="AE114" s="105"/>
      <c r="AF114" s="106"/>
      <c r="AG114" s="99">
        <f t="shared" ref="AG114:AH114" si="58">SUM(AG110:AG113)</f>
        <v>14</v>
      </c>
      <c r="AH114" s="99">
        <f t="shared" si="58"/>
        <v>20</v>
      </c>
      <c r="AI114" s="78">
        <f t="shared" si="57"/>
        <v>70</v>
      </c>
      <c r="AK114" s="68"/>
      <c r="AL114" s="153"/>
    </row>
    <row r="115" spans="1:38" ht="13.2" collapsed="1">
      <c r="A115" s="10" t="s">
        <v>160</v>
      </c>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87"/>
      <c r="AF115" s="88"/>
      <c r="AG115" s="103"/>
      <c r="AH115" s="103"/>
      <c r="AI115" s="78"/>
      <c r="AK115" s="68" t="s">
        <v>237</v>
      </c>
      <c r="AL115" s="153" t="b">
        <v>1</v>
      </c>
    </row>
    <row r="116" spans="1:38" ht="13.2" hidden="1" outlineLevel="1">
      <c r="A116" s="4"/>
      <c r="C116" s="4" t="s">
        <v>279</v>
      </c>
      <c r="AE116" s="105">
        <v>1</v>
      </c>
      <c r="AF116" s="96">
        <v>2</v>
      </c>
      <c r="AG116" s="97">
        <f t="shared" ref="AG116:AG118" si="59">IF(AL116,AE116*AF116,0)</f>
        <v>2</v>
      </c>
      <c r="AH116" s="98">
        <f t="shared" ref="AH116:AH118" si="60">IF(AL116,AE116*4,0)</f>
        <v>4</v>
      </c>
      <c r="AI116" s="78">
        <f t="shared" ref="AI116:AI119" si="61">IFERROR(AG116/AH116*100,0)</f>
        <v>50</v>
      </c>
      <c r="AK116" s="68" t="s">
        <v>239</v>
      </c>
      <c r="AL116" s="153" t="b">
        <v>1</v>
      </c>
    </row>
    <row r="117" spans="1:38" ht="13.2" hidden="1" outlineLevel="1">
      <c r="A117" s="4"/>
      <c r="C117" s="4" t="s">
        <v>280</v>
      </c>
      <c r="AE117" s="105">
        <v>2</v>
      </c>
      <c r="AF117" s="96">
        <v>3</v>
      </c>
      <c r="AG117" s="97">
        <f t="shared" si="59"/>
        <v>6</v>
      </c>
      <c r="AH117" s="98">
        <f t="shared" si="60"/>
        <v>8</v>
      </c>
      <c r="AI117" s="78">
        <f t="shared" si="61"/>
        <v>75</v>
      </c>
      <c r="AK117" s="68" t="s">
        <v>239</v>
      </c>
      <c r="AL117" s="153" t="b">
        <v>1</v>
      </c>
    </row>
    <row r="118" spans="1:38" ht="13.2" hidden="1" outlineLevel="1">
      <c r="A118" s="4"/>
      <c r="C118" s="4" t="s">
        <v>281</v>
      </c>
      <c r="AE118" s="105">
        <v>1</v>
      </c>
      <c r="AF118" s="96">
        <v>3</v>
      </c>
      <c r="AG118" s="97">
        <f t="shared" si="59"/>
        <v>3</v>
      </c>
      <c r="AH118" s="98">
        <f t="shared" si="60"/>
        <v>4</v>
      </c>
      <c r="AI118" s="78">
        <f t="shared" si="61"/>
        <v>75</v>
      </c>
      <c r="AK118" s="68" t="s">
        <v>239</v>
      </c>
      <c r="AL118" s="153" t="b">
        <v>1</v>
      </c>
    </row>
    <row r="119" spans="1:38" ht="13.2">
      <c r="A119" s="4"/>
      <c r="AE119" s="105"/>
      <c r="AF119" s="106"/>
      <c r="AG119" s="99">
        <f t="shared" ref="AG119:AH119" si="62">SUM(AG116:AG118)</f>
        <v>11</v>
      </c>
      <c r="AH119" s="99">
        <f t="shared" si="62"/>
        <v>16</v>
      </c>
      <c r="AI119" s="78">
        <f t="shared" si="61"/>
        <v>68.75</v>
      </c>
      <c r="AK119" s="68"/>
      <c r="AL119" s="153"/>
    </row>
    <row r="120" spans="1:38" ht="13.2" collapsed="1">
      <c r="A120" s="10" t="s">
        <v>161</v>
      </c>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87"/>
      <c r="AF120" s="88"/>
      <c r="AG120" s="103"/>
      <c r="AH120" s="103"/>
      <c r="AI120" s="78"/>
      <c r="AK120" s="68" t="s">
        <v>237</v>
      </c>
      <c r="AL120" s="153" t="b">
        <v>1</v>
      </c>
    </row>
    <row r="121" spans="1:38" ht="13.2" hidden="1" outlineLevel="1">
      <c r="A121" s="4"/>
      <c r="C121" s="4" t="s">
        <v>282</v>
      </c>
      <c r="AE121" s="105">
        <v>1</v>
      </c>
      <c r="AF121" s="96">
        <v>1</v>
      </c>
      <c r="AG121" s="97">
        <f t="shared" ref="AG121:AG124" si="63">IF(AL121,AE121*AF121,0)</f>
        <v>1</v>
      </c>
      <c r="AH121" s="98">
        <f t="shared" ref="AH121:AH124" si="64">IF(AL121,AE121*4,0)</f>
        <v>4</v>
      </c>
      <c r="AI121" s="78">
        <f t="shared" ref="AI121:AI125" si="65">IFERROR(AG121/AH121*100,0)</f>
        <v>25</v>
      </c>
      <c r="AK121" s="68" t="s">
        <v>239</v>
      </c>
      <c r="AL121" s="153" t="b">
        <v>1</v>
      </c>
    </row>
    <row r="122" spans="1:38" ht="13.2" hidden="1" outlineLevel="1">
      <c r="A122" s="4"/>
      <c r="C122" s="4" t="s">
        <v>283</v>
      </c>
      <c r="AE122" s="105">
        <v>1</v>
      </c>
      <c r="AF122" s="96">
        <v>3</v>
      </c>
      <c r="AG122" s="97">
        <f t="shared" si="63"/>
        <v>3</v>
      </c>
      <c r="AH122" s="98">
        <f t="shared" si="64"/>
        <v>4</v>
      </c>
      <c r="AI122" s="78">
        <f t="shared" si="65"/>
        <v>75</v>
      </c>
      <c r="AK122" s="68" t="s">
        <v>239</v>
      </c>
      <c r="AL122" s="153" t="b">
        <v>1</v>
      </c>
    </row>
    <row r="123" spans="1:38" ht="13.2" hidden="1" outlineLevel="1">
      <c r="A123" s="4"/>
      <c r="C123" s="4" t="s">
        <v>284</v>
      </c>
      <c r="AE123" s="105">
        <v>1</v>
      </c>
      <c r="AF123" s="96">
        <v>2</v>
      </c>
      <c r="AG123" s="97">
        <f t="shared" si="63"/>
        <v>2</v>
      </c>
      <c r="AH123" s="98">
        <f t="shared" si="64"/>
        <v>4</v>
      </c>
      <c r="AI123" s="78">
        <f t="shared" si="65"/>
        <v>50</v>
      </c>
      <c r="AK123" s="68" t="s">
        <v>239</v>
      </c>
      <c r="AL123" s="153" t="b">
        <v>1</v>
      </c>
    </row>
    <row r="124" spans="1:38" ht="13.2" hidden="1" outlineLevel="1">
      <c r="A124" s="4"/>
      <c r="C124" s="4" t="s">
        <v>285</v>
      </c>
      <c r="AE124" s="105">
        <v>2</v>
      </c>
      <c r="AF124" s="96">
        <v>4</v>
      </c>
      <c r="AG124" s="97">
        <f t="shared" si="63"/>
        <v>8</v>
      </c>
      <c r="AH124" s="98">
        <f t="shared" si="64"/>
        <v>8</v>
      </c>
      <c r="AI124" s="78">
        <f t="shared" si="65"/>
        <v>100</v>
      </c>
      <c r="AK124" s="68" t="s">
        <v>239</v>
      </c>
      <c r="AL124" s="153" t="b">
        <v>1</v>
      </c>
    </row>
    <row r="125" spans="1:38" ht="13.2">
      <c r="A125" s="4"/>
      <c r="AE125" s="105"/>
      <c r="AF125" s="106"/>
      <c r="AG125" s="99">
        <f t="shared" ref="AG125:AH125" si="66">SUM(AG121:AG124)</f>
        <v>14</v>
      </c>
      <c r="AH125" s="99">
        <f t="shared" si="66"/>
        <v>20</v>
      </c>
      <c r="AI125" s="78">
        <f t="shared" si="65"/>
        <v>70</v>
      </c>
      <c r="AK125" s="68"/>
      <c r="AL125" s="153"/>
    </row>
    <row r="126" spans="1:38" ht="13.2" collapsed="1">
      <c r="A126" s="10" t="s">
        <v>286</v>
      </c>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87"/>
      <c r="AF126" s="88"/>
      <c r="AG126" s="103"/>
      <c r="AH126" s="103"/>
      <c r="AI126" s="78"/>
      <c r="AK126" s="68" t="s">
        <v>237</v>
      </c>
      <c r="AL126" s="153" t="b">
        <v>1</v>
      </c>
    </row>
    <row r="127" spans="1:38" ht="13.2" hidden="1" outlineLevel="1">
      <c r="A127" s="4"/>
      <c r="C127" s="4" t="s">
        <v>287</v>
      </c>
      <c r="AE127" s="105">
        <v>1</v>
      </c>
      <c r="AF127" s="96">
        <v>2</v>
      </c>
      <c r="AG127" s="97">
        <f t="shared" ref="AG127:AG129" si="67">IF(AL127,AE127*AF127,0)</f>
        <v>2</v>
      </c>
      <c r="AH127" s="98">
        <f t="shared" ref="AH127:AH129" si="68">IF(AL127,AE127*4,0)</f>
        <v>4</v>
      </c>
      <c r="AI127" s="78">
        <f t="shared" ref="AI127:AI132" si="69">IFERROR(AG127/AH127*100,0)</f>
        <v>50</v>
      </c>
      <c r="AK127" s="68" t="s">
        <v>239</v>
      </c>
      <c r="AL127" s="153" t="b">
        <v>1</v>
      </c>
    </row>
    <row r="128" spans="1:38" ht="13.2" hidden="1" outlineLevel="1">
      <c r="A128" s="4"/>
      <c r="C128" s="4" t="s">
        <v>288</v>
      </c>
      <c r="AE128" s="105">
        <v>1</v>
      </c>
      <c r="AF128" s="96">
        <v>3</v>
      </c>
      <c r="AG128" s="97">
        <f t="shared" si="67"/>
        <v>3</v>
      </c>
      <c r="AH128" s="98">
        <f t="shared" si="68"/>
        <v>4</v>
      </c>
      <c r="AI128" s="78">
        <f t="shared" si="69"/>
        <v>75</v>
      </c>
      <c r="AK128" s="68" t="s">
        <v>239</v>
      </c>
      <c r="AL128" s="153" t="b">
        <v>1</v>
      </c>
    </row>
    <row r="129" spans="1:38" ht="13.2" hidden="1" outlineLevel="1">
      <c r="A129" s="4"/>
      <c r="C129" s="4" t="s">
        <v>289</v>
      </c>
      <c r="AE129" s="105">
        <v>2</v>
      </c>
      <c r="AF129" s="96">
        <v>4</v>
      </c>
      <c r="AG129" s="97">
        <f t="shared" si="67"/>
        <v>8</v>
      </c>
      <c r="AH129" s="98">
        <f t="shared" si="68"/>
        <v>8</v>
      </c>
      <c r="AI129" s="78">
        <f t="shared" si="69"/>
        <v>100</v>
      </c>
      <c r="AK129" s="68" t="s">
        <v>239</v>
      </c>
      <c r="AL129" s="153" t="b">
        <v>1</v>
      </c>
    </row>
    <row r="130" spans="1:38" ht="13.2">
      <c r="A130" s="4"/>
      <c r="AA130" s="20"/>
      <c r="AE130" s="105"/>
      <c r="AF130" s="106"/>
      <c r="AG130" s="99">
        <f t="shared" ref="AG130:AH130" si="70">SUM(AG127:AG129)</f>
        <v>13</v>
      </c>
      <c r="AH130" s="99">
        <f t="shared" si="70"/>
        <v>16</v>
      </c>
      <c r="AI130" s="78">
        <f t="shared" si="69"/>
        <v>81.25</v>
      </c>
      <c r="AK130" s="68"/>
      <c r="AL130" s="153"/>
    </row>
    <row r="131" spans="1:38" ht="13.2">
      <c r="A131" s="164" t="s">
        <v>114</v>
      </c>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73"/>
      <c r="AB131" s="9"/>
      <c r="AC131" s="9"/>
      <c r="AD131" s="9"/>
      <c r="AE131" s="109"/>
      <c r="AF131" s="110"/>
      <c r="AG131" s="76">
        <f t="shared" ref="AG131:AH131" si="71">(AG132+AG154+AG177)</f>
        <v>110</v>
      </c>
      <c r="AH131" s="77">
        <f t="shared" si="71"/>
        <v>172</v>
      </c>
      <c r="AI131" s="78">
        <f t="shared" si="69"/>
        <v>63.953488372093027</v>
      </c>
      <c r="AK131" s="68" t="s">
        <v>233</v>
      </c>
      <c r="AL131" s="153" t="b">
        <v>1</v>
      </c>
    </row>
    <row r="132" spans="1:38" ht="13.2">
      <c r="A132" s="82" t="s">
        <v>132</v>
      </c>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111"/>
      <c r="AB132" s="3"/>
      <c r="AC132" s="3"/>
      <c r="AD132" s="3"/>
      <c r="AE132" s="83"/>
      <c r="AF132" s="84"/>
      <c r="AG132" s="85">
        <f t="shared" ref="AG132:AH132" si="72">(AG137+AG143+AG148+AG153)</f>
        <v>41</v>
      </c>
      <c r="AH132" s="86">
        <f t="shared" si="72"/>
        <v>60</v>
      </c>
      <c r="AI132" s="78">
        <f t="shared" si="69"/>
        <v>68.333333333333329</v>
      </c>
      <c r="AK132" s="68" t="s">
        <v>234</v>
      </c>
      <c r="AL132" s="153" t="b">
        <v>1</v>
      </c>
    </row>
    <row r="133" spans="1:38" ht="13.2">
      <c r="A133" s="10" t="s">
        <v>163</v>
      </c>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12"/>
      <c r="AB133" s="10"/>
      <c r="AC133" s="10"/>
      <c r="AD133" s="10"/>
      <c r="AE133" s="87"/>
      <c r="AF133" s="88"/>
      <c r="AG133" s="89"/>
      <c r="AH133" s="90"/>
      <c r="AI133" s="78"/>
      <c r="AK133" s="68" t="s">
        <v>237</v>
      </c>
      <c r="AL133" s="153" t="b">
        <v>1</v>
      </c>
    </row>
    <row r="134" spans="1:38" ht="13.2" outlineLevel="1">
      <c r="A134" s="4"/>
      <c r="C134" s="4" t="s">
        <v>290</v>
      </c>
      <c r="AA134" s="20"/>
      <c r="AE134" s="105">
        <v>1</v>
      </c>
      <c r="AF134" s="96">
        <v>2</v>
      </c>
      <c r="AG134" s="97">
        <f t="shared" ref="AG134:AG136" si="73">IF(AL134,AE134*AF134,0)</f>
        <v>2</v>
      </c>
      <c r="AH134" s="98">
        <f t="shared" ref="AH134:AH136" si="74">IF(AL134,AE134*4,0)</f>
        <v>4</v>
      </c>
      <c r="AI134" s="78">
        <f t="shared" ref="AI134:AI137" si="75">IFERROR(AG134/AH134*100,0)</f>
        <v>50</v>
      </c>
      <c r="AK134" s="68" t="s">
        <v>239</v>
      </c>
      <c r="AL134" s="153" t="b">
        <v>1</v>
      </c>
    </row>
    <row r="135" spans="1:38" ht="13.2" outlineLevel="1">
      <c r="A135" s="4"/>
      <c r="C135" s="4" t="s">
        <v>291</v>
      </c>
      <c r="AA135" s="20"/>
      <c r="AE135" s="105">
        <v>1</v>
      </c>
      <c r="AF135" s="96">
        <v>3</v>
      </c>
      <c r="AG135" s="97">
        <f t="shared" si="73"/>
        <v>3</v>
      </c>
      <c r="AH135" s="98">
        <f t="shared" si="74"/>
        <v>4</v>
      </c>
      <c r="AI135" s="78">
        <f t="shared" si="75"/>
        <v>75</v>
      </c>
      <c r="AK135" s="68" t="s">
        <v>239</v>
      </c>
      <c r="AL135" s="153" t="b">
        <v>1</v>
      </c>
    </row>
    <row r="136" spans="1:38" ht="13.2" outlineLevel="1">
      <c r="A136" s="4"/>
      <c r="C136" s="4" t="s">
        <v>292</v>
      </c>
      <c r="AA136" s="20"/>
      <c r="AE136" s="105">
        <v>1</v>
      </c>
      <c r="AF136" s="96">
        <v>3</v>
      </c>
      <c r="AG136" s="97">
        <f t="shared" si="73"/>
        <v>3</v>
      </c>
      <c r="AH136" s="98">
        <f t="shared" si="74"/>
        <v>4</v>
      </c>
      <c r="AI136" s="78">
        <f t="shared" si="75"/>
        <v>75</v>
      </c>
      <c r="AK136" s="68" t="s">
        <v>239</v>
      </c>
      <c r="AL136" s="153" t="b">
        <v>1</v>
      </c>
    </row>
    <row r="137" spans="1:38" ht="13.2">
      <c r="A137" s="4"/>
      <c r="AA137" s="20"/>
      <c r="AE137" s="105"/>
      <c r="AF137" s="106"/>
      <c r="AG137" s="99">
        <f t="shared" ref="AG137:AH137" si="76">SUM(AG134:AG136)</f>
        <v>8</v>
      </c>
      <c r="AH137" s="99">
        <f t="shared" si="76"/>
        <v>12</v>
      </c>
      <c r="AI137" s="78">
        <f t="shared" si="75"/>
        <v>66.666666666666657</v>
      </c>
      <c r="AK137" s="68"/>
      <c r="AL137" s="153"/>
    </row>
    <row r="138" spans="1:38" ht="13.2" collapsed="1">
      <c r="A138" s="10" t="s">
        <v>164</v>
      </c>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12"/>
      <c r="AB138" s="10"/>
      <c r="AC138" s="10"/>
      <c r="AD138" s="10"/>
      <c r="AE138" s="87"/>
      <c r="AF138" s="88"/>
      <c r="AG138" s="89"/>
      <c r="AH138" s="90"/>
      <c r="AI138" s="78"/>
      <c r="AK138" s="68" t="s">
        <v>237</v>
      </c>
      <c r="AL138" s="153" t="b">
        <v>1</v>
      </c>
    </row>
    <row r="139" spans="1:38" ht="13.2" hidden="1" outlineLevel="1">
      <c r="A139" s="4"/>
      <c r="C139" s="4" t="s">
        <v>293</v>
      </c>
      <c r="AA139" s="20"/>
      <c r="AE139" s="105">
        <v>1</v>
      </c>
      <c r="AF139" s="96">
        <v>3</v>
      </c>
      <c r="AG139" s="97">
        <f t="shared" ref="AG139:AG142" si="77">IF(AL139,AE139*AF139,0)</f>
        <v>3</v>
      </c>
      <c r="AH139" s="98">
        <f t="shared" ref="AH139:AH142" si="78">IF(AL139,AE139*4,0)</f>
        <v>4</v>
      </c>
      <c r="AI139" s="78">
        <f t="shared" ref="AI139:AI143" si="79">IFERROR(AG139/AH139*100,0)</f>
        <v>75</v>
      </c>
      <c r="AK139" s="68" t="s">
        <v>239</v>
      </c>
      <c r="AL139" s="153" t="b">
        <v>1</v>
      </c>
    </row>
    <row r="140" spans="1:38" ht="13.2" hidden="1" outlineLevel="1">
      <c r="A140" s="4"/>
      <c r="C140" s="4" t="s">
        <v>294</v>
      </c>
      <c r="AA140" s="20"/>
      <c r="AE140" s="105">
        <v>2</v>
      </c>
      <c r="AF140" s="96">
        <v>2</v>
      </c>
      <c r="AG140" s="97">
        <f t="shared" si="77"/>
        <v>4</v>
      </c>
      <c r="AH140" s="98">
        <f t="shared" si="78"/>
        <v>8</v>
      </c>
      <c r="AI140" s="78">
        <f t="shared" si="79"/>
        <v>50</v>
      </c>
      <c r="AK140" s="68" t="s">
        <v>239</v>
      </c>
      <c r="AL140" s="153" t="b">
        <v>1</v>
      </c>
    </row>
    <row r="141" spans="1:38" ht="13.2" hidden="1" outlineLevel="1">
      <c r="A141" s="4"/>
      <c r="C141" s="4" t="s">
        <v>295</v>
      </c>
      <c r="AA141" s="20"/>
      <c r="AE141" s="105">
        <v>2</v>
      </c>
      <c r="AF141" s="96">
        <v>3</v>
      </c>
      <c r="AG141" s="97">
        <f t="shared" si="77"/>
        <v>6</v>
      </c>
      <c r="AH141" s="98">
        <f t="shared" si="78"/>
        <v>8</v>
      </c>
      <c r="AI141" s="78">
        <f t="shared" si="79"/>
        <v>75</v>
      </c>
      <c r="AK141" s="68"/>
      <c r="AL141" s="153" t="b">
        <v>1</v>
      </c>
    </row>
    <row r="142" spans="1:38" ht="13.2" hidden="1" outlineLevel="1">
      <c r="A142" s="4"/>
      <c r="C142" s="4" t="s">
        <v>296</v>
      </c>
      <c r="AA142" s="20"/>
      <c r="AE142" s="105">
        <v>1</v>
      </c>
      <c r="AF142" s="96">
        <v>4</v>
      </c>
      <c r="AG142" s="97">
        <f t="shared" si="77"/>
        <v>4</v>
      </c>
      <c r="AH142" s="98">
        <f t="shared" si="78"/>
        <v>4</v>
      </c>
      <c r="AI142" s="78">
        <f t="shared" si="79"/>
        <v>100</v>
      </c>
      <c r="AK142" s="68" t="s">
        <v>239</v>
      </c>
      <c r="AL142" s="153" t="b">
        <v>1</v>
      </c>
    </row>
    <row r="143" spans="1:38" ht="13.2">
      <c r="A143" s="4"/>
      <c r="AA143" s="20"/>
      <c r="AE143" s="105"/>
      <c r="AF143" s="106"/>
      <c r="AG143" s="99">
        <f t="shared" ref="AG143:AH143" si="80">SUM(AG139:AG142)</f>
        <v>17</v>
      </c>
      <c r="AH143" s="99">
        <f t="shared" si="80"/>
        <v>24</v>
      </c>
      <c r="AI143" s="78">
        <f t="shared" si="79"/>
        <v>70.833333333333343</v>
      </c>
      <c r="AK143" s="68"/>
      <c r="AL143" s="153"/>
    </row>
    <row r="144" spans="1:38" ht="13.2" collapsed="1">
      <c r="A144" s="10" t="s">
        <v>536</v>
      </c>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12"/>
      <c r="AB144" s="10"/>
      <c r="AC144" s="10"/>
      <c r="AD144" s="10"/>
      <c r="AE144" s="87"/>
      <c r="AF144" s="88"/>
      <c r="AG144" s="89"/>
      <c r="AH144" s="90"/>
      <c r="AI144" s="113"/>
      <c r="AK144" s="68" t="s">
        <v>237</v>
      </c>
      <c r="AL144" s="153" t="b">
        <v>1</v>
      </c>
    </row>
    <row r="145" spans="1:38" ht="13.2" hidden="1" outlineLevel="1">
      <c r="A145" s="4"/>
      <c r="C145" s="4" t="s">
        <v>297</v>
      </c>
      <c r="AA145" s="20"/>
      <c r="AE145" s="105">
        <v>1</v>
      </c>
      <c r="AF145" s="96">
        <v>2</v>
      </c>
      <c r="AG145" s="97">
        <f t="shared" ref="AG145:AG147" si="81">IF(AL145,AE145*AF145,0)</f>
        <v>2</v>
      </c>
      <c r="AH145" s="98">
        <f t="shared" ref="AH145:AH147" si="82">IF(AL145,AE145*4,0)</f>
        <v>4</v>
      </c>
      <c r="AI145" s="78">
        <f t="shared" ref="AI145:AI148" si="83">IFERROR(AG145/AH145*100,0)</f>
        <v>50</v>
      </c>
      <c r="AK145" s="68" t="s">
        <v>239</v>
      </c>
      <c r="AL145" s="153" t="b">
        <v>1</v>
      </c>
    </row>
    <row r="146" spans="1:38" ht="13.2" hidden="1" outlineLevel="1">
      <c r="A146" s="4"/>
      <c r="C146" s="4" t="s">
        <v>298</v>
      </c>
      <c r="AA146" s="20"/>
      <c r="AE146" s="105">
        <v>1</v>
      </c>
      <c r="AF146" s="96">
        <v>2</v>
      </c>
      <c r="AG146" s="97">
        <f t="shared" si="81"/>
        <v>2</v>
      </c>
      <c r="AH146" s="98">
        <f t="shared" si="82"/>
        <v>4</v>
      </c>
      <c r="AI146" s="78">
        <f t="shared" si="83"/>
        <v>50</v>
      </c>
      <c r="AK146" s="68" t="s">
        <v>239</v>
      </c>
      <c r="AL146" s="153" t="b">
        <v>1</v>
      </c>
    </row>
    <row r="147" spans="1:38" ht="13.2" hidden="1" outlineLevel="1">
      <c r="A147" s="4"/>
      <c r="C147" s="4" t="s">
        <v>299</v>
      </c>
      <c r="AA147" s="20"/>
      <c r="AE147" s="105">
        <v>1</v>
      </c>
      <c r="AF147" s="96">
        <v>4</v>
      </c>
      <c r="AG147" s="97">
        <f t="shared" si="81"/>
        <v>4</v>
      </c>
      <c r="AH147" s="98">
        <f t="shared" si="82"/>
        <v>4</v>
      </c>
      <c r="AI147" s="78">
        <f t="shared" si="83"/>
        <v>100</v>
      </c>
      <c r="AK147" s="68" t="s">
        <v>239</v>
      </c>
      <c r="AL147" s="153" t="b">
        <v>1</v>
      </c>
    </row>
    <row r="148" spans="1:38" ht="13.2">
      <c r="A148" s="4"/>
      <c r="AA148" s="20"/>
      <c r="AE148" s="105"/>
      <c r="AF148" s="106"/>
      <c r="AG148" s="99">
        <f t="shared" ref="AG148:AH148" si="84">SUM(AG145:AG147)</f>
        <v>8</v>
      </c>
      <c r="AH148" s="99">
        <f t="shared" si="84"/>
        <v>12</v>
      </c>
      <c r="AI148" s="78">
        <f t="shared" si="83"/>
        <v>66.666666666666657</v>
      </c>
      <c r="AK148" s="68"/>
      <c r="AL148" s="153"/>
    </row>
    <row r="149" spans="1:38" ht="13.2" collapsed="1">
      <c r="A149" s="10" t="s">
        <v>166</v>
      </c>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12"/>
      <c r="AB149" s="10"/>
      <c r="AC149" s="10"/>
      <c r="AD149" s="10"/>
      <c r="AE149" s="87"/>
      <c r="AF149" s="88"/>
      <c r="AG149" s="89"/>
      <c r="AH149" s="90"/>
      <c r="AI149" s="78"/>
      <c r="AK149" s="68" t="s">
        <v>237</v>
      </c>
      <c r="AL149" s="153" t="b">
        <v>1</v>
      </c>
    </row>
    <row r="150" spans="1:38" ht="13.2" hidden="1" outlineLevel="1">
      <c r="A150" s="4"/>
      <c r="C150" s="4" t="s">
        <v>300</v>
      </c>
      <c r="AA150" s="20"/>
      <c r="AE150" s="105">
        <v>1</v>
      </c>
      <c r="AF150" s="96">
        <v>2</v>
      </c>
      <c r="AG150" s="97">
        <f t="shared" ref="AG150:AG152" si="85">IF(AL150,AE150*AF150,0)</f>
        <v>2</v>
      </c>
      <c r="AH150" s="98">
        <f t="shared" ref="AH150:AH152" si="86">IF(AL150,AE150*4,0)</f>
        <v>4</v>
      </c>
      <c r="AI150" s="78">
        <f t="shared" ref="AI150:AI154" si="87">IFERROR(AG150/AH150*100,0)</f>
        <v>50</v>
      </c>
      <c r="AK150" s="68" t="s">
        <v>239</v>
      </c>
      <c r="AL150" s="153" t="b">
        <v>1</v>
      </c>
    </row>
    <row r="151" spans="1:38" ht="13.2" hidden="1" outlineLevel="1">
      <c r="A151" s="4"/>
      <c r="C151" s="4" t="s">
        <v>301</v>
      </c>
      <c r="AA151" s="20"/>
      <c r="AE151" s="105">
        <v>1</v>
      </c>
      <c r="AF151" s="96">
        <v>2</v>
      </c>
      <c r="AG151" s="97">
        <f t="shared" si="85"/>
        <v>2</v>
      </c>
      <c r="AH151" s="98">
        <f t="shared" si="86"/>
        <v>4</v>
      </c>
      <c r="AI151" s="78">
        <f t="shared" si="87"/>
        <v>50</v>
      </c>
      <c r="AK151" s="68" t="s">
        <v>239</v>
      </c>
      <c r="AL151" s="153" t="b">
        <v>1</v>
      </c>
    </row>
    <row r="152" spans="1:38" ht="13.2" hidden="1" outlineLevel="1">
      <c r="A152" s="4"/>
      <c r="C152" s="4" t="s">
        <v>302</v>
      </c>
      <c r="AA152" s="20"/>
      <c r="AE152" s="105">
        <v>1</v>
      </c>
      <c r="AF152" s="96">
        <v>4</v>
      </c>
      <c r="AG152" s="97">
        <f t="shared" si="85"/>
        <v>4</v>
      </c>
      <c r="AH152" s="98">
        <f t="shared" si="86"/>
        <v>4</v>
      </c>
      <c r="AI152" s="78">
        <f t="shared" si="87"/>
        <v>100</v>
      </c>
      <c r="AK152" s="68" t="s">
        <v>239</v>
      </c>
      <c r="AL152" s="153" t="b">
        <v>1</v>
      </c>
    </row>
    <row r="153" spans="1:38" ht="13.2">
      <c r="A153" s="4"/>
      <c r="AA153" s="20"/>
      <c r="AE153" s="105"/>
      <c r="AF153" s="106"/>
      <c r="AG153" s="99">
        <f t="shared" ref="AG153:AH153" si="88">SUM(AG150:AG152)</f>
        <v>8</v>
      </c>
      <c r="AH153" s="99">
        <f t="shared" si="88"/>
        <v>12</v>
      </c>
      <c r="AI153" s="78">
        <f t="shared" si="87"/>
        <v>66.666666666666657</v>
      </c>
      <c r="AK153" s="68"/>
      <c r="AL153" s="153"/>
    </row>
    <row r="154" spans="1:38" ht="13.2">
      <c r="A154" s="114" t="s">
        <v>130</v>
      </c>
      <c r="AA154" s="20"/>
      <c r="AE154" s="105"/>
      <c r="AF154" s="106"/>
      <c r="AG154" s="115">
        <f t="shared" ref="AG154:AH154" si="89">(AG159+AG165+AG171+AG176)</f>
        <v>48</v>
      </c>
      <c r="AH154" s="116">
        <f t="shared" si="89"/>
        <v>72</v>
      </c>
      <c r="AI154" s="117">
        <f t="shared" si="87"/>
        <v>66.666666666666657</v>
      </c>
      <c r="AK154" s="68" t="s">
        <v>234</v>
      </c>
      <c r="AL154" s="153" t="b">
        <v>1</v>
      </c>
    </row>
    <row r="155" spans="1:38" ht="13.2">
      <c r="A155" s="10" t="s">
        <v>167</v>
      </c>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12"/>
      <c r="AB155" s="10"/>
      <c r="AC155" s="10"/>
      <c r="AD155" s="10"/>
      <c r="AE155" s="87"/>
      <c r="AF155" s="88"/>
      <c r="AG155" s="89"/>
      <c r="AH155" s="90"/>
      <c r="AI155" s="78"/>
      <c r="AK155" s="68" t="s">
        <v>237</v>
      </c>
      <c r="AL155" s="153" t="b">
        <v>1</v>
      </c>
    </row>
    <row r="156" spans="1:38" ht="13.2" outlineLevel="1">
      <c r="A156" s="4"/>
      <c r="C156" s="4" t="s">
        <v>303</v>
      </c>
      <c r="AA156" s="20"/>
      <c r="AE156" s="105">
        <v>1</v>
      </c>
      <c r="AF156" s="96">
        <v>2</v>
      </c>
      <c r="AG156" s="97">
        <f t="shared" ref="AG156:AG158" si="90">IF(AL156,AE156*AF156,0)</f>
        <v>2</v>
      </c>
      <c r="AH156" s="98">
        <f t="shared" ref="AH156:AH158" si="91">IF(AL156,AE156*4,0)</f>
        <v>4</v>
      </c>
      <c r="AI156" s="78">
        <f t="shared" ref="AI156:AI159" si="92">IFERROR(AG156/AH156*100,0)</f>
        <v>50</v>
      </c>
      <c r="AK156" s="68" t="s">
        <v>239</v>
      </c>
      <c r="AL156" s="153" t="b">
        <v>1</v>
      </c>
    </row>
    <row r="157" spans="1:38" ht="13.2" outlineLevel="1">
      <c r="A157" s="4"/>
      <c r="C157" s="4" t="s">
        <v>304</v>
      </c>
      <c r="AA157" s="20"/>
      <c r="AE157" s="105">
        <v>2</v>
      </c>
      <c r="AF157" s="96">
        <v>4</v>
      </c>
      <c r="AG157" s="97">
        <f t="shared" si="90"/>
        <v>8</v>
      </c>
      <c r="AH157" s="98">
        <f t="shared" si="91"/>
        <v>8</v>
      </c>
      <c r="AI157" s="78">
        <f t="shared" si="92"/>
        <v>100</v>
      </c>
      <c r="AK157" s="68" t="s">
        <v>239</v>
      </c>
      <c r="AL157" s="153" t="b">
        <v>1</v>
      </c>
    </row>
    <row r="158" spans="1:38" ht="13.2" outlineLevel="1">
      <c r="A158" s="4"/>
      <c r="C158" s="4" t="s">
        <v>305</v>
      </c>
      <c r="AA158" s="20"/>
      <c r="AE158" s="105">
        <v>2</v>
      </c>
      <c r="AF158" s="96">
        <v>2</v>
      </c>
      <c r="AG158" s="97">
        <f t="shared" si="90"/>
        <v>4</v>
      </c>
      <c r="AH158" s="98">
        <f t="shared" si="91"/>
        <v>8</v>
      </c>
      <c r="AI158" s="78">
        <f t="shared" si="92"/>
        <v>50</v>
      </c>
      <c r="AK158" s="68" t="s">
        <v>239</v>
      </c>
      <c r="AL158" s="153" t="b">
        <v>1</v>
      </c>
    </row>
    <row r="159" spans="1:38" ht="13.2">
      <c r="A159" s="4"/>
      <c r="AA159" s="20"/>
      <c r="AE159" s="105"/>
      <c r="AF159" s="106"/>
      <c r="AG159" s="99">
        <f t="shared" ref="AG159:AH159" si="93">SUM(AG156:AG158)</f>
        <v>14</v>
      </c>
      <c r="AH159" s="99">
        <f t="shared" si="93"/>
        <v>20</v>
      </c>
      <c r="AI159" s="78">
        <f t="shared" si="92"/>
        <v>70</v>
      </c>
      <c r="AK159" s="68"/>
      <c r="AL159" s="153"/>
    </row>
    <row r="160" spans="1:38" ht="13.2" collapsed="1">
      <c r="A160" s="10" t="s">
        <v>168</v>
      </c>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12"/>
      <c r="AB160" s="10"/>
      <c r="AC160" s="10"/>
      <c r="AD160" s="10"/>
      <c r="AE160" s="87"/>
      <c r="AF160" s="88"/>
      <c r="AG160" s="89"/>
      <c r="AH160" s="90"/>
      <c r="AI160" s="78"/>
      <c r="AK160" s="68" t="s">
        <v>237</v>
      </c>
      <c r="AL160" s="153" t="b">
        <v>1</v>
      </c>
    </row>
    <row r="161" spans="1:38" ht="13.2" hidden="1" outlineLevel="1">
      <c r="A161" s="4"/>
      <c r="C161" s="4" t="s">
        <v>306</v>
      </c>
      <c r="AA161" s="20"/>
      <c r="AE161" s="105">
        <v>1</v>
      </c>
      <c r="AF161" s="96">
        <v>2</v>
      </c>
      <c r="AG161" s="97">
        <f t="shared" ref="AG161:AG164" si="94">IF(AL161,AE161*AF161,0)</f>
        <v>2</v>
      </c>
      <c r="AH161" s="98">
        <f t="shared" ref="AH161:AH164" si="95">IF(AL161,AE161*4,0)</f>
        <v>4</v>
      </c>
      <c r="AI161" s="78">
        <f t="shared" ref="AI161:AI165" si="96">IFERROR(AG161/AH161*100,0)</f>
        <v>50</v>
      </c>
      <c r="AK161" s="68" t="s">
        <v>239</v>
      </c>
      <c r="AL161" s="153" t="b">
        <v>1</v>
      </c>
    </row>
    <row r="162" spans="1:38" ht="13.2" hidden="1" outlineLevel="1">
      <c r="A162" s="4"/>
      <c r="C162" s="4" t="s">
        <v>307</v>
      </c>
      <c r="AA162" s="20"/>
      <c r="AE162" s="105">
        <v>3</v>
      </c>
      <c r="AF162" s="96">
        <v>3</v>
      </c>
      <c r="AG162" s="97">
        <f t="shared" si="94"/>
        <v>9</v>
      </c>
      <c r="AH162" s="98">
        <f t="shared" si="95"/>
        <v>12</v>
      </c>
      <c r="AI162" s="78">
        <f t="shared" si="96"/>
        <v>75</v>
      </c>
      <c r="AK162" s="68" t="s">
        <v>239</v>
      </c>
      <c r="AL162" s="153" t="b">
        <v>1</v>
      </c>
    </row>
    <row r="163" spans="1:38" ht="13.2" hidden="1" outlineLevel="1">
      <c r="A163" s="4"/>
      <c r="C163" s="4" t="s">
        <v>308</v>
      </c>
      <c r="AA163" s="20"/>
      <c r="AE163" s="105">
        <v>1</v>
      </c>
      <c r="AF163" s="96">
        <v>3</v>
      </c>
      <c r="AG163" s="97">
        <f t="shared" si="94"/>
        <v>3</v>
      </c>
      <c r="AH163" s="98">
        <f t="shared" si="95"/>
        <v>4</v>
      </c>
      <c r="AI163" s="78">
        <f t="shared" si="96"/>
        <v>75</v>
      </c>
      <c r="AK163" s="68" t="s">
        <v>239</v>
      </c>
      <c r="AL163" s="153" t="b">
        <v>1</v>
      </c>
    </row>
    <row r="164" spans="1:38" ht="13.2" hidden="1" outlineLevel="1">
      <c r="A164" s="4"/>
      <c r="C164" s="4" t="s">
        <v>309</v>
      </c>
      <c r="AA164" s="20"/>
      <c r="AE164" s="105">
        <v>1</v>
      </c>
      <c r="AF164" s="96">
        <v>3</v>
      </c>
      <c r="AG164" s="97">
        <f t="shared" si="94"/>
        <v>3</v>
      </c>
      <c r="AH164" s="98">
        <f t="shared" si="95"/>
        <v>4</v>
      </c>
      <c r="AI164" s="78">
        <f t="shared" si="96"/>
        <v>75</v>
      </c>
      <c r="AK164" s="68" t="s">
        <v>239</v>
      </c>
      <c r="AL164" s="153" t="b">
        <v>1</v>
      </c>
    </row>
    <row r="165" spans="1:38" ht="13.2">
      <c r="A165" s="4"/>
      <c r="AA165" s="20"/>
      <c r="AE165" s="105"/>
      <c r="AF165" s="106"/>
      <c r="AG165" s="99">
        <f t="shared" ref="AG165:AH165" si="97">SUM(AG161:AG164)</f>
        <v>17</v>
      </c>
      <c r="AH165" s="99">
        <f t="shared" si="97"/>
        <v>24</v>
      </c>
      <c r="AI165" s="78">
        <f t="shared" si="96"/>
        <v>70.833333333333343</v>
      </c>
      <c r="AK165" s="68"/>
      <c r="AL165" s="153"/>
    </row>
    <row r="166" spans="1:38" ht="13.2" collapsed="1">
      <c r="A166" s="10" t="s">
        <v>169</v>
      </c>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12"/>
      <c r="AB166" s="10"/>
      <c r="AC166" s="10"/>
      <c r="AD166" s="10"/>
      <c r="AE166" s="87"/>
      <c r="AF166" s="88"/>
      <c r="AG166" s="89"/>
      <c r="AH166" s="90"/>
      <c r="AI166" s="78"/>
      <c r="AK166" s="68" t="s">
        <v>237</v>
      </c>
      <c r="AL166" s="153" t="b">
        <v>1</v>
      </c>
    </row>
    <row r="167" spans="1:38" ht="13.2" hidden="1" outlineLevel="1">
      <c r="A167" s="4"/>
      <c r="C167" s="4" t="s">
        <v>310</v>
      </c>
      <c r="AA167" s="20"/>
      <c r="AE167" s="105">
        <v>1</v>
      </c>
      <c r="AF167" s="96">
        <v>1</v>
      </c>
      <c r="AG167" s="97">
        <f t="shared" ref="AG167:AG170" si="98">IF(AL167,AE167*AF167,0)</f>
        <v>1</v>
      </c>
      <c r="AH167" s="98">
        <f t="shared" ref="AH167:AH170" si="99">IF(AL167,AE167*4,0)</f>
        <v>4</v>
      </c>
      <c r="AI167" s="78">
        <f t="shared" ref="AI167:AI171" si="100">IFERROR(AG167/AH167*100,0)</f>
        <v>25</v>
      </c>
      <c r="AK167" s="68" t="s">
        <v>239</v>
      </c>
      <c r="AL167" s="153" t="b">
        <v>1</v>
      </c>
    </row>
    <row r="168" spans="1:38" ht="13.2" hidden="1" outlineLevel="1">
      <c r="A168" s="4"/>
      <c r="C168" s="4" t="s">
        <v>311</v>
      </c>
      <c r="AA168" s="20"/>
      <c r="AE168" s="105">
        <v>1</v>
      </c>
      <c r="AF168" s="96">
        <v>3</v>
      </c>
      <c r="AG168" s="97">
        <f t="shared" si="98"/>
        <v>3</v>
      </c>
      <c r="AH168" s="98">
        <f t="shared" si="99"/>
        <v>4</v>
      </c>
      <c r="AI168" s="78">
        <f t="shared" si="100"/>
        <v>75</v>
      </c>
      <c r="AK168" s="68" t="s">
        <v>239</v>
      </c>
      <c r="AL168" s="153" t="b">
        <v>1</v>
      </c>
    </row>
    <row r="169" spans="1:38" ht="13.2" hidden="1" outlineLevel="1">
      <c r="A169" s="4"/>
      <c r="C169" s="4" t="s">
        <v>312</v>
      </c>
      <c r="AA169" s="20"/>
      <c r="AE169" s="105">
        <v>1</v>
      </c>
      <c r="AF169" s="96">
        <v>2</v>
      </c>
      <c r="AG169" s="97">
        <f t="shared" si="98"/>
        <v>2</v>
      </c>
      <c r="AH169" s="98">
        <f t="shared" si="99"/>
        <v>4</v>
      </c>
      <c r="AI169" s="78">
        <f t="shared" si="100"/>
        <v>50</v>
      </c>
      <c r="AK169" s="68" t="s">
        <v>239</v>
      </c>
      <c r="AL169" s="153" t="b">
        <v>1</v>
      </c>
    </row>
    <row r="170" spans="1:38" ht="13.2" hidden="1" outlineLevel="1">
      <c r="A170" s="4"/>
      <c r="C170" s="4" t="s">
        <v>313</v>
      </c>
      <c r="AA170" s="20"/>
      <c r="AE170" s="105">
        <v>1</v>
      </c>
      <c r="AF170" s="96">
        <v>4</v>
      </c>
      <c r="AG170" s="97">
        <f t="shared" si="98"/>
        <v>4</v>
      </c>
      <c r="AH170" s="98">
        <f t="shared" si="99"/>
        <v>4</v>
      </c>
      <c r="AI170" s="78">
        <f t="shared" si="100"/>
        <v>100</v>
      </c>
      <c r="AK170" s="68" t="s">
        <v>239</v>
      </c>
      <c r="AL170" s="153" t="b">
        <v>1</v>
      </c>
    </row>
    <row r="171" spans="1:38" ht="13.2">
      <c r="A171" s="4"/>
      <c r="AA171" s="20"/>
      <c r="AE171" s="105"/>
      <c r="AF171" s="106"/>
      <c r="AG171" s="99">
        <f t="shared" ref="AG171:AH171" si="101">SUM(AG167:AG170)</f>
        <v>10</v>
      </c>
      <c r="AH171" s="99">
        <f t="shared" si="101"/>
        <v>16</v>
      </c>
      <c r="AI171" s="78">
        <f t="shared" si="100"/>
        <v>62.5</v>
      </c>
      <c r="AK171" s="68"/>
      <c r="AL171" s="153"/>
    </row>
    <row r="172" spans="1:38" ht="13.2" collapsed="1">
      <c r="A172" s="10" t="s">
        <v>170</v>
      </c>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12"/>
      <c r="AB172" s="10"/>
      <c r="AC172" s="10"/>
      <c r="AD172" s="10"/>
      <c r="AE172" s="87"/>
      <c r="AF172" s="88"/>
      <c r="AG172" s="89"/>
      <c r="AH172" s="90"/>
      <c r="AI172" s="78"/>
      <c r="AK172" s="68" t="s">
        <v>237</v>
      </c>
      <c r="AL172" s="153" t="b">
        <v>1</v>
      </c>
    </row>
    <row r="173" spans="1:38" ht="13.2" hidden="1" outlineLevel="1">
      <c r="A173" s="4"/>
      <c r="C173" s="4" t="s">
        <v>314</v>
      </c>
      <c r="AA173" s="20"/>
      <c r="AE173" s="105">
        <v>1</v>
      </c>
      <c r="AF173" s="96">
        <v>2</v>
      </c>
      <c r="AG173" s="97">
        <f t="shared" ref="AG173:AG175" si="102">IF(AL173,AE173*AF173,0)</f>
        <v>2</v>
      </c>
      <c r="AH173" s="98">
        <f t="shared" ref="AH173:AH175" si="103">IF(AL173,AE173*4,0)</f>
        <v>4</v>
      </c>
      <c r="AI173" s="78">
        <f t="shared" ref="AI173:AI177" si="104">IFERROR(AG173/AH173*100,0)</f>
        <v>50</v>
      </c>
      <c r="AK173" s="68" t="s">
        <v>239</v>
      </c>
      <c r="AL173" s="153" t="b">
        <v>1</v>
      </c>
    </row>
    <row r="174" spans="1:38" ht="13.2" hidden="1" outlineLevel="1">
      <c r="A174" s="4"/>
      <c r="C174" s="4" t="s">
        <v>315</v>
      </c>
      <c r="AA174" s="20"/>
      <c r="AE174" s="105">
        <v>1</v>
      </c>
      <c r="AF174" s="96">
        <v>2</v>
      </c>
      <c r="AG174" s="97">
        <f t="shared" si="102"/>
        <v>2</v>
      </c>
      <c r="AH174" s="98">
        <f t="shared" si="103"/>
        <v>4</v>
      </c>
      <c r="AI174" s="78">
        <f t="shared" si="104"/>
        <v>50</v>
      </c>
      <c r="AK174" s="68" t="s">
        <v>239</v>
      </c>
      <c r="AL174" s="153" t="b">
        <v>1</v>
      </c>
    </row>
    <row r="175" spans="1:38" ht="13.2" hidden="1" outlineLevel="1">
      <c r="A175" s="4"/>
      <c r="C175" s="4" t="s">
        <v>316</v>
      </c>
      <c r="AA175" s="20"/>
      <c r="AE175" s="105">
        <v>1</v>
      </c>
      <c r="AF175" s="96">
        <v>3</v>
      </c>
      <c r="AG175" s="97">
        <f t="shared" si="102"/>
        <v>3</v>
      </c>
      <c r="AH175" s="98">
        <f t="shared" si="103"/>
        <v>4</v>
      </c>
      <c r="AI175" s="78">
        <f t="shared" si="104"/>
        <v>75</v>
      </c>
      <c r="AK175" s="68" t="s">
        <v>239</v>
      </c>
      <c r="AL175" s="153" t="b">
        <v>1</v>
      </c>
    </row>
    <row r="176" spans="1:38" ht="13.2">
      <c r="A176" s="4"/>
      <c r="AA176" s="20"/>
      <c r="AE176" s="105"/>
      <c r="AF176" s="106"/>
      <c r="AG176" s="99">
        <f t="shared" ref="AG176:AH176" si="105">SUM(AG173:AG175)</f>
        <v>7</v>
      </c>
      <c r="AH176" s="99">
        <f t="shared" si="105"/>
        <v>12</v>
      </c>
      <c r="AI176" s="78">
        <f t="shared" si="104"/>
        <v>58.333333333333336</v>
      </c>
      <c r="AK176" s="68"/>
      <c r="AL176" s="153"/>
    </row>
    <row r="177" spans="1:38" ht="13.2">
      <c r="A177" s="82" t="s">
        <v>131</v>
      </c>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111"/>
      <c r="AB177" s="3"/>
      <c r="AC177" s="3"/>
      <c r="AD177" s="3"/>
      <c r="AE177" s="83"/>
      <c r="AF177" s="84"/>
      <c r="AG177" s="85">
        <f t="shared" ref="AG177:AH177" si="106">(AG182+AG187+AG192)</f>
        <v>21</v>
      </c>
      <c r="AH177" s="86">
        <f t="shared" si="106"/>
        <v>40</v>
      </c>
      <c r="AI177" s="78">
        <f t="shared" si="104"/>
        <v>52.5</v>
      </c>
      <c r="AK177" s="68" t="s">
        <v>234</v>
      </c>
      <c r="AL177" s="153" t="b">
        <v>1</v>
      </c>
    </row>
    <row r="178" spans="1:38" ht="13.2">
      <c r="A178" s="10" t="s">
        <v>171</v>
      </c>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12"/>
      <c r="AB178" s="10"/>
      <c r="AC178" s="10"/>
      <c r="AD178" s="10"/>
      <c r="AE178" s="87"/>
      <c r="AF178" s="88"/>
      <c r="AG178" s="89"/>
      <c r="AH178" s="90"/>
      <c r="AI178" s="78"/>
      <c r="AK178" s="68" t="s">
        <v>237</v>
      </c>
      <c r="AL178" s="153" t="b">
        <v>1</v>
      </c>
    </row>
    <row r="179" spans="1:38" ht="13.2" outlineLevel="1">
      <c r="A179" s="4"/>
      <c r="C179" s="4" t="s">
        <v>317</v>
      </c>
      <c r="AA179" s="20"/>
      <c r="AE179" s="105">
        <v>1</v>
      </c>
      <c r="AF179" s="96">
        <v>2</v>
      </c>
      <c r="AG179" s="97">
        <f t="shared" ref="AG179:AG181" si="107">IF(AL179,AE179*AF179,0)</f>
        <v>2</v>
      </c>
      <c r="AH179" s="98">
        <f t="shared" ref="AH179:AH181" si="108">IF(AL179,AE179*4,0)</f>
        <v>4</v>
      </c>
      <c r="AI179" s="78">
        <f t="shared" ref="AI179:AI182" si="109">IFERROR(AG179/AH179*100,0)</f>
        <v>50</v>
      </c>
      <c r="AK179" s="68" t="s">
        <v>239</v>
      </c>
      <c r="AL179" s="153" t="b">
        <v>1</v>
      </c>
    </row>
    <row r="180" spans="1:38" ht="13.2" outlineLevel="1">
      <c r="A180" s="4"/>
      <c r="C180" s="4" t="s">
        <v>318</v>
      </c>
      <c r="AA180" s="20"/>
      <c r="AE180" s="105">
        <v>1</v>
      </c>
      <c r="AF180" s="96">
        <v>3</v>
      </c>
      <c r="AG180" s="97">
        <f t="shared" si="107"/>
        <v>3</v>
      </c>
      <c r="AH180" s="98">
        <f t="shared" si="108"/>
        <v>4</v>
      </c>
      <c r="AI180" s="78">
        <f t="shared" si="109"/>
        <v>75</v>
      </c>
      <c r="AK180" s="68" t="s">
        <v>239</v>
      </c>
      <c r="AL180" s="153" t="b">
        <v>1</v>
      </c>
    </row>
    <row r="181" spans="1:38" ht="13.2" outlineLevel="1">
      <c r="A181" s="4"/>
      <c r="C181" s="4" t="s">
        <v>537</v>
      </c>
      <c r="AA181" s="20"/>
      <c r="AE181" s="105">
        <v>1</v>
      </c>
      <c r="AF181" s="96">
        <v>4</v>
      </c>
      <c r="AG181" s="97">
        <f t="shared" si="107"/>
        <v>4</v>
      </c>
      <c r="AH181" s="98">
        <f t="shared" si="108"/>
        <v>4</v>
      </c>
      <c r="AI181" s="78">
        <f t="shared" si="109"/>
        <v>100</v>
      </c>
      <c r="AK181" s="68" t="s">
        <v>239</v>
      </c>
      <c r="AL181" s="153" t="b">
        <v>1</v>
      </c>
    </row>
    <row r="182" spans="1:38" ht="13.2">
      <c r="A182" s="4"/>
      <c r="AA182" s="20"/>
      <c r="AE182" s="105"/>
      <c r="AF182" s="106"/>
      <c r="AG182" s="99">
        <f t="shared" ref="AG182:AH182" si="110">SUM(AG179:AG181)</f>
        <v>9</v>
      </c>
      <c r="AH182" s="99">
        <f t="shared" si="110"/>
        <v>12</v>
      </c>
      <c r="AI182" s="78">
        <f t="shared" si="109"/>
        <v>75</v>
      </c>
      <c r="AK182" s="68"/>
      <c r="AL182" s="153"/>
    </row>
    <row r="183" spans="1:38" ht="13.2" collapsed="1">
      <c r="A183" s="10" t="s">
        <v>172</v>
      </c>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12"/>
      <c r="AB183" s="10"/>
      <c r="AC183" s="10"/>
      <c r="AD183" s="10"/>
      <c r="AE183" s="87"/>
      <c r="AF183" s="88"/>
      <c r="AG183" s="89"/>
      <c r="AH183" s="90"/>
      <c r="AI183" s="78"/>
      <c r="AK183" s="68" t="s">
        <v>237</v>
      </c>
      <c r="AL183" s="153" t="b">
        <v>1</v>
      </c>
    </row>
    <row r="184" spans="1:38" ht="13.2" hidden="1" outlineLevel="1">
      <c r="A184" s="4"/>
      <c r="C184" s="4" t="s">
        <v>319</v>
      </c>
      <c r="AA184" s="20"/>
      <c r="AE184" s="105">
        <v>1</v>
      </c>
      <c r="AF184" s="96">
        <v>1</v>
      </c>
      <c r="AG184" s="97">
        <f t="shared" ref="AG184:AG186" si="111">IF(AL184,AE184*AF184,0)</f>
        <v>1</v>
      </c>
      <c r="AH184" s="98">
        <f t="shared" ref="AH184:AH186" si="112">IF(AL184,AE184*4,0)</f>
        <v>4</v>
      </c>
      <c r="AI184" s="78">
        <f t="shared" ref="AI184:AI187" si="113">IFERROR(AG184/AH184*100,0)</f>
        <v>25</v>
      </c>
      <c r="AK184" s="68" t="s">
        <v>239</v>
      </c>
      <c r="AL184" s="153" t="b">
        <v>1</v>
      </c>
    </row>
    <row r="185" spans="1:38" ht="13.2" hidden="1" outlineLevel="1">
      <c r="A185" s="4"/>
      <c r="C185" s="4" t="s">
        <v>320</v>
      </c>
      <c r="AA185" s="20"/>
      <c r="AE185" s="105">
        <v>1</v>
      </c>
      <c r="AF185" s="96">
        <v>3</v>
      </c>
      <c r="AG185" s="97">
        <f t="shared" si="111"/>
        <v>3</v>
      </c>
      <c r="AH185" s="98">
        <f t="shared" si="112"/>
        <v>4</v>
      </c>
      <c r="AI185" s="78">
        <f t="shared" si="113"/>
        <v>75</v>
      </c>
      <c r="AK185" s="68" t="s">
        <v>239</v>
      </c>
      <c r="AL185" s="153" t="b">
        <v>1</v>
      </c>
    </row>
    <row r="186" spans="1:38" ht="13.2" hidden="1" outlineLevel="1">
      <c r="A186" s="4"/>
      <c r="C186" s="4" t="s">
        <v>538</v>
      </c>
      <c r="AA186" s="20"/>
      <c r="AE186" s="105">
        <v>1</v>
      </c>
      <c r="AF186" s="96">
        <v>4</v>
      </c>
      <c r="AG186" s="97">
        <f t="shared" si="111"/>
        <v>4</v>
      </c>
      <c r="AH186" s="98">
        <f t="shared" si="112"/>
        <v>4</v>
      </c>
      <c r="AI186" s="78">
        <f t="shared" si="113"/>
        <v>100</v>
      </c>
      <c r="AK186" s="68" t="s">
        <v>239</v>
      </c>
      <c r="AL186" s="153" t="b">
        <v>1</v>
      </c>
    </row>
    <row r="187" spans="1:38" ht="13.2">
      <c r="A187" s="4"/>
      <c r="AA187" s="20"/>
      <c r="AE187" s="105"/>
      <c r="AF187" s="106"/>
      <c r="AG187" s="99">
        <f t="shared" ref="AG187:AH187" si="114">SUM(AG184:AG186)</f>
        <v>8</v>
      </c>
      <c r="AH187" s="99">
        <f t="shared" si="114"/>
        <v>12</v>
      </c>
      <c r="AI187" s="78">
        <f t="shared" si="113"/>
        <v>66.666666666666657</v>
      </c>
      <c r="AK187" s="68"/>
      <c r="AL187" s="153"/>
    </row>
    <row r="188" spans="1:38" ht="13.2" collapsed="1">
      <c r="A188" s="4" t="s">
        <v>173</v>
      </c>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12"/>
      <c r="AB188" s="10"/>
      <c r="AC188" s="10"/>
      <c r="AD188" s="10"/>
      <c r="AE188" s="87"/>
      <c r="AF188" s="88"/>
      <c r="AG188" s="89"/>
      <c r="AH188" s="90"/>
      <c r="AI188" s="78"/>
      <c r="AK188" s="68" t="s">
        <v>237</v>
      </c>
      <c r="AL188" s="153" t="b">
        <v>1</v>
      </c>
    </row>
    <row r="189" spans="1:38" ht="13.2" hidden="1" outlineLevel="1">
      <c r="A189" s="4"/>
      <c r="C189" s="4" t="s">
        <v>321</v>
      </c>
      <c r="AA189" s="20"/>
      <c r="AE189" s="105">
        <v>2</v>
      </c>
      <c r="AF189" s="96">
        <v>1</v>
      </c>
      <c r="AG189" s="97">
        <f t="shared" ref="AG189:AG191" si="115">IF(AL189,AE189*AF189,0)</f>
        <v>2</v>
      </c>
      <c r="AH189" s="98">
        <f t="shared" ref="AH189:AH191" si="116">IF(AL189,AE189*4,0)</f>
        <v>8</v>
      </c>
      <c r="AI189" s="78">
        <f t="shared" ref="AI189:AI194" si="117">IFERROR(AG189/AH189*100,0)</f>
        <v>25</v>
      </c>
      <c r="AK189" s="68" t="s">
        <v>239</v>
      </c>
      <c r="AL189" s="153" t="b">
        <v>1</v>
      </c>
    </row>
    <row r="190" spans="1:38" ht="13.2" hidden="1" outlineLevel="1">
      <c r="A190" s="4"/>
      <c r="C190" s="4" t="s">
        <v>322</v>
      </c>
      <c r="AA190" s="20"/>
      <c r="AE190" s="105">
        <v>1</v>
      </c>
      <c r="AF190" s="96">
        <v>1</v>
      </c>
      <c r="AG190" s="97">
        <f t="shared" si="115"/>
        <v>1</v>
      </c>
      <c r="AH190" s="98">
        <f t="shared" si="116"/>
        <v>4</v>
      </c>
      <c r="AI190" s="78">
        <f t="shared" si="117"/>
        <v>25</v>
      </c>
      <c r="AK190" s="68" t="s">
        <v>239</v>
      </c>
      <c r="AL190" s="153" t="b">
        <v>1</v>
      </c>
    </row>
    <row r="191" spans="1:38" ht="13.2" hidden="1" outlineLevel="1">
      <c r="A191" s="4"/>
      <c r="C191" s="4" t="s">
        <v>323</v>
      </c>
      <c r="AA191" s="20"/>
      <c r="AE191" s="105">
        <v>1</v>
      </c>
      <c r="AF191" s="96">
        <v>1</v>
      </c>
      <c r="AG191" s="97">
        <f t="shared" si="115"/>
        <v>1</v>
      </c>
      <c r="AH191" s="98">
        <f t="shared" si="116"/>
        <v>4</v>
      </c>
      <c r="AI191" s="78">
        <f t="shared" si="117"/>
        <v>25</v>
      </c>
      <c r="AK191" s="68" t="s">
        <v>239</v>
      </c>
      <c r="AL191" s="153" t="b">
        <v>1</v>
      </c>
    </row>
    <row r="192" spans="1:38" ht="13.2">
      <c r="A192" s="4"/>
      <c r="C192" s="4"/>
      <c r="AA192" s="20"/>
      <c r="AE192" s="105"/>
      <c r="AF192" s="106"/>
      <c r="AG192" s="99">
        <f t="shared" ref="AG192:AH192" si="118">SUM(AG189:AG191)</f>
        <v>4</v>
      </c>
      <c r="AH192" s="99">
        <f t="shared" si="118"/>
        <v>16</v>
      </c>
      <c r="AI192" s="78">
        <f t="shared" si="117"/>
        <v>25</v>
      </c>
      <c r="AK192" s="68"/>
      <c r="AL192" s="153"/>
    </row>
    <row r="193" spans="1:38" ht="13.2">
      <c r="A193" s="154" t="s">
        <v>528</v>
      </c>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73"/>
      <c r="AB193" s="9"/>
      <c r="AC193" s="9"/>
      <c r="AD193" s="9"/>
      <c r="AE193" s="109"/>
      <c r="AF193" s="110"/>
      <c r="AG193" s="76">
        <f t="shared" ref="AG193:AH193" si="119">(AG194+AG217+AG238)</f>
        <v>131</v>
      </c>
      <c r="AH193" s="77">
        <f t="shared" si="119"/>
        <v>200</v>
      </c>
      <c r="AI193" s="78">
        <f t="shared" si="117"/>
        <v>65.5</v>
      </c>
      <c r="AK193" s="68" t="s">
        <v>233</v>
      </c>
      <c r="AL193" s="153" t="b">
        <v>0</v>
      </c>
    </row>
    <row r="194" spans="1:38" ht="13.2">
      <c r="A194" s="82" t="s">
        <v>133</v>
      </c>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111"/>
      <c r="AB194" s="3"/>
      <c r="AC194" s="3"/>
      <c r="AD194" s="3"/>
      <c r="AE194" s="83"/>
      <c r="AF194" s="84"/>
      <c r="AG194" s="85">
        <f t="shared" ref="AG194:AH194" si="120">(AG200+AG205+AG211+AG216)</f>
        <v>43</v>
      </c>
      <c r="AH194" s="86">
        <f t="shared" si="120"/>
        <v>68</v>
      </c>
      <c r="AI194" s="78">
        <f t="shared" si="117"/>
        <v>63.235294117647058</v>
      </c>
      <c r="AK194" s="68" t="s">
        <v>234</v>
      </c>
      <c r="AL194" s="153" t="b">
        <v>1</v>
      </c>
    </row>
    <row r="195" spans="1:38" ht="13.2">
      <c r="A195" s="10" t="s">
        <v>174</v>
      </c>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12"/>
      <c r="AB195" s="10"/>
      <c r="AC195" s="10"/>
      <c r="AD195" s="10"/>
      <c r="AE195" s="87"/>
      <c r="AF195" s="88"/>
      <c r="AG195" s="89"/>
      <c r="AH195" s="90"/>
      <c r="AI195" s="78"/>
      <c r="AK195" s="68" t="s">
        <v>237</v>
      </c>
      <c r="AL195" s="153" t="b">
        <v>1</v>
      </c>
    </row>
    <row r="196" spans="1:38" ht="13.2" outlineLevel="1">
      <c r="A196" s="4"/>
      <c r="C196" s="4" t="s">
        <v>174</v>
      </c>
      <c r="AA196" s="20"/>
      <c r="AE196" s="105">
        <v>1</v>
      </c>
      <c r="AF196" s="96">
        <v>1</v>
      </c>
      <c r="AG196" s="97">
        <f t="shared" ref="AG196:AG199" si="121">IF(AL196,AE196*AF196,0)</f>
        <v>1</v>
      </c>
      <c r="AH196" s="98">
        <f t="shared" ref="AH196:AH199" si="122">IF(AL196,AE196*4,0)</f>
        <v>4</v>
      </c>
      <c r="AI196" s="78">
        <f t="shared" ref="AI196:AI200" si="123">IFERROR(AG196/AH196*100,0)</f>
        <v>25</v>
      </c>
      <c r="AK196" s="68" t="s">
        <v>239</v>
      </c>
      <c r="AL196" s="153" t="b">
        <v>1</v>
      </c>
    </row>
    <row r="197" spans="1:38" ht="13.2" outlineLevel="1">
      <c r="A197" s="4"/>
      <c r="C197" s="4" t="s">
        <v>324</v>
      </c>
      <c r="AA197" s="20"/>
      <c r="AE197" s="105">
        <v>1</v>
      </c>
      <c r="AF197" s="96">
        <v>3</v>
      </c>
      <c r="AG197" s="97">
        <f t="shared" si="121"/>
        <v>3</v>
      </c>
      <c r="AH197" s="98">
        <f t="shared" si="122"/>
        <v>4</v>
      </c>
      <c r="AI197" s="78">
        <f t="shared" si="123"/>
        <v>75</v>
      </c>
      <c r="AK197" s="68" t="s">
        <v>239</v>
      </c>
      <c r="AL197" s="153" t="b">
        <v>1</v>
      </c>
    </row>
    <row r="198" spans="1:38" ht="13.2" outlineLevel="1">
      <c r="A198" s="4"/>
      <c r="C198" s="4" t="s">
        <v>325</v>
      </c>
      <c r="AA198" s="20"/>
      <c r="AE198" s="105">
        <v>1</v>
      </c>
      <c r="AF198" s="96">
        <v>4</v>
      </c>
      <c r="AG198" s="97">
        <f t="shared" si="121"/>
        <v>4</v>
      </c>
      <c r="AH198" s="98">
        <f t="shared" si="122"/>
        <v>4</v>
      </c>
      <c r="AI198" s="78">
        <f t="shared" si="123"/>
        <v>100</v>
      </c>
      <c r="AK198" s="68" t="s">
        <v>239</v>
      </c>
      <c r="AL198" s="153" t="b">
        <v>1</v>
      </c>
    </row>
    <row r="199" spans="1:38" ht="13.2" outlineLevel="1">
      <c r="A199" s="4"/>
      <c r="C199" s="4" t="s">
        <v>326</v>
      </c>
      <c r="AA199" s="20"/>
      <c r="AE199" s="105">
        <v>1</v>
      </c>
      <c r="AF199" s="96">
        <v>1</v>
      </c>
      <c r="AG199" s="97">
        <f t="shared" si="121"/>
        <v>1</v>
      </c>
      <c r="AH199" s="98">
        <f t="shared" si="122"/>
        <v>4</v>
      </c>
      <c r="AI199" s="78">
        <f t="shared" si="123"/>
        <v>25</v>
      </c>
      <c r="AK199" s="68" t="s">
        <v>239</v>
      </c>
      <c r="AL199" s="153" t="b">
        <v>1</v>
      </c>
    </row>
    <row r="200" spans="1:38" ht="13.2">
      <c r="A200" s="4"/>
      <c r="AA200" s="20"/>
      <c r="AE200" s="105"/>
      <c r="AF200" s="106"/>
      <c r="AG200" s="99">
        <f t="shared" ref="AG200:AH200" si="124">SUM(AG196:AG199)</f>
        <v>9</v>
      </c>
      <c r="AH200" s="99">
        <f t="shared" si="124"/>
        <v>16</v>
      </c>
      <c r="AI200" s="78">
        <f t="shared" si="123"/>
        <v>56.25</v>
      </c>
      <c r="AK200" s="68"/>
      <c r="AL200" s="153"/>
    </row>
    <row r="201" spans="1:38" ht="13.2" collapsed="1">
      <c r="A201" s="10" t="s">
        <v>175</v>
      </c>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12"/>
      <c r="AB201" s="10"/>
      <c r="AC201" s="10"/>
      <c r="AD201" s="10"/>
      <c r="AE201" s="87"/>
      <c r="AF201" s="88"/>
      <c r="AG201" s="89"/>
      <c r="AH201" s="90"/>
      <c r="AI201" s="78"/>
      <c r="AK201" s="68" t="s">
        <v>237</v>
      </c>
      <c r="AL201" s="153" t="b">
        <v>1</v>
      </c>
    </row>
    <row r="202" spans="1:38" ht="13.2" hidden="1" outlineLevel="1">
      <c r="A202" s="4"/>
      <c r="C202" s="4" t="s">
        <v>327</v>
      </c>
      <c r="AA202" s="20"/>
      <c r="AE202" s="105">
        <v>1</v>
      </c>
      <c r="AF202" s="96">
        <v>2</v>
      </c>
      <c r="AG202" s="97">
        <f t="shared" ref="AG202:AG204" si="125">IF(AL202,AE202*AF202,0)</f>
        <v>2</v>
      </c>
      <c r="AH202" s="98">
        <f t="shared" ref="AH202:AH204" si="126">IF(AL202,AE202*4,0)</f>
        <v>4</v>
      </c>
      <c r="AI202" s="78">
        <f t="shared" ref="AI202:AI205" si="127">IFERROR(AG202/AH202*100,0)</f>
        <v>50</v>
      </c>
      <c r="AK202" s="68" t="s">
        <v>239</v>
      </c>
      <c r="AL202" s="153" t="b">
        <v>1</v>
      </c>
    </row>
    <row r="203" spans="1:38" ht="13.2" hidden="1" outlineLevel="1">
      <c r="A203" s="4"/>
      <c r="C203" s="4" t="s">
        <v>328</v>
      </c>
      <c r="AA203" s="20"/>
      <c r="AE203" s="105">
        <v>1</v>
      </c>
      <c r="AF203" s="96">
        <v>3</v>
      </c>
      <c r="AG203" s="97">
        <f t="shared" si="125"/>
        <v>3</v>
      </c>
      <c r="AH203" s="98">
        <f t="shared" si="126"/>
        <v>4</v>
      </c>
      <c r="AI203" s="78">
        <f t="shared" si="127"/>
        <v>75</v>
      </c>
      <c r="AK203" s="68" t="s">
        <v>239</v>
      </c>
      <c r="AL203" s="153" t="b">
        <v>1</v>
      </c>
    </row>
    <row r="204" spans="1:38" ht="13.2" hidden="1" outlineLevel="1">
      <c r="A204" s="4"/>
      <c r="C204" s="4" t="s">
        <v>329</v>
      </c>
      <c r="AA204" s="20"/>
      <c r="AE204" s="105">
        <v>1</v>
      </c>
      <c r="AF204" s="96">
        <v>4</v>
      </c>
      <c r="AG204" s="97">
        <f t="shared" si="125"/>
        <v>4</v>
      </c>
      <c r="AH204" s="98">
        <f t="shared" si="126"/>
        <v>4</v>
      </c>
      <c r="AI204" s="78">
        <f t="shared" si="127"/>
        <v>100</v>
      </c>
      <c r="AK204" s="68" t="s">
        <v>239</v>
      </c>
      <c r="AL204" s="153" t="b">
        <v>1</v>
      </c>
    </row>
    <row r="205" spans="1:38" ht="13.2">
      <c r="A205" s="4"/>
      <c r="AA205" s="20"/>
      <c r="AE205" s="105"/>
      <c r="AF205" s="106"/>
      <c r="AG205" s="99">
        <f t="shared" ref="AG205:AH205" si="128">SUM(AG202:AG204)</f>
        <v>9</v>
      </c>
      <c r="AH205" s="99">
        <f t="shared" si="128"/>
        <v>12</v>
      </c>
      <c r="AI205" s="78">
        <f t="shared" si="127"/>
        <v>75</v>
      </c>
      <c r="AK205" s="68"/>
      <c r="AL205" s="153"/>
    </row>
    <row r="206" spans="1:38" ht="13.2" collapsed="1">
      <c r="A206" s="10" t="s">
        <v>176</v>
      </c>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12"/>
      <c r="AB206" s="10"/>
      <c r="AC206" s="10"/>
      <c r="AD206" s="10"/>
      <c r="AE206" s="87"/>
      <c r="AF206" s="88"/>
      <c r="AG206" s="89"/>
      <c r="AH206" s="90"/>
      <c r="AI206" s="78"/>
      <c r="AK206" s="68" t="s">
        <v>237</v>
      </c>
      <c r="AL206" s="153" t="b">
        <v>1</v>
      </c>
    </row>
    <row r="207" spans="1:38" ht="13.2" hidden="1" outlineLevel="1">
      <c r="A207" s="4"/>
      <c r="C207" s="4" t="s">
        <v>330</v>
      </c>
      <c r="AA207" s="20"/>
      <c r="AE207" s="105">
        <v>1</v>
      </c>
      <c r="AF207" s="96">
        <v>2</v>
      </c>
      <c r="AG207" s="97">
        <f t="shared" ref="AG207:AG210" si="129">IF(AL207,AE207*AF207,0)</f>
        <v>2</v>
      </c>
      <c r="AH207" s="98">
        <f t="shared" ref="AH207:AH210" si="130">IF(AL207,AE207*4,0)</f>
        <v>4</v>
      </c>
      <c r="AI207" s="78">
        <f t="shared" ref="AI207:AI211" si="131">IFERROR(AG207/AH207*100,0)</f>
        <v>50</v>
      </c>
      <c r="AK207" s="68" t="s">
        <v>239</v>
      </c>
      <c r="AL207" s="153" t="b">
        <v>1</v>
      </c>
    </row>
    <row r="208" spans="1:38" ht="13.2" hidden="1" outlineLevel="1">
      <c r="A208" s="4"/>
      <c r="C208" s="4" t="s">
        <v>331</v>
      </c>
      <c r="AA208" s="20"/>
      <c r="AE208" s="105">
        <v>1</v>
      </c>
      <c r="AF208" s="96">
        <v>2</v>
      </c>
      <c r="AG208" s="97">
        <f t="shared" si="129"/>
        <v>2</v>
      </c>
      <c r="AH208" s="98">
        <f t="shared" si="130"/>
        <v>4</v>
      </c>
      <c r="AI208" s="78">
        <f t="shared" si="131"/>
        <v>50</v>
      </c>
      <c r="AK208" s="68" t="s">
        <v>239</v>
      </c>
      <c r="AL208" s="153" t="b">
        <v>1</v>
      </c>
    </row>
    <row r="209" spans="1:38" ht="13.2" hidden="1" outlineLevel="1">
      <c r="A209" s="4"/>
      <c r="C209" s="4" t="s">
        <v>332</v>
      </c>
      <c r="AA209" s="20"/>
      <c r="AE209" s="105">
        <v>3</v>
      </c>
      <c r="AF209" s="96">
        <v>2</v>
      </c>
      <c r="AG209" s="97">
        <f t="shared" si="129"/>
        <v>6</v>
      </c>
      <c r="AH209" s="98">
        <f t="shared" si="130"/>
        <v>12</v>
      </c>
      <c r="AI209" s="78">
        <f t="shared" si="131"/>
        <v>50</v>
      </c>
      <c r="AK209" s="68" t="s">
        <v>239</v>
      </c>
      <c r="AL209" s="153" t="b">
        <v>1</v>
      </c>
    </row>
    <row r="210" spans="1:38" ht="13.2" hidden="1" outlineLevel="1">
      <c r="A210" s="4"/>
      <c r="C210" s="4" t="s">
        <v>333</v>
      </c>
      <c r="AA210" s="20"/>
      <c r="AE210" s="105">
        <v>2</v>
      </c>
      <c r="AF210" s="96">
        <v>4</v>
      </c>
      <c r="AG210" s="97">
        <f t="shared" si="129"/>
        <v>8</v>
      </c>
      <c r="AH210" s="98">
        <f t="shared" si="130"/>
        <v>8</v>
      </c>
      <c r="AI210" s="78">
        <f t="shared" si="131"/>
        <v>100</v>
      </c>
      <c r="AK210" s="68" t="s">
        <v>239</v>
      </c>
      <c r="AL210" s="153" t="b">
        <v>1</v>
      </c>
    </row>
    <row r="211" spans="1:38" ht="13.2">
      <c r="A211" s="4"/>
      <c r="AA211" s="20"/>
      <c r="AE211" s="105"/>
      <c r="AF211" s="106"/>
      <c r="AG211" s="99">
        <f t="shared" ref="AG211:AH211" si="132">SUM(AG207:AG210)</f>
        <v>18</v>
      </c>
      <c r="AH211" s="99">
        <f t="shared" si="132"/>
        <v>28</v>
      </c>
      <c r="AI211" s="78">
        <f t="shared" si="131"/>
        <v>64.285714285714292</v>
      </c>
      <c r="AK211" s="68"/>
      <c r="AL211" s="153"/>
    </row>
    <row r="212" spans="1:38" ht="13.2" collapsed="1">
      <c r="A212" s="10" t="s">
        <v>177</v>
      </c>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12"/>
      <c r="AB212" s="10"/>
      <c r="AC212" s="10"/>
      <c r="AD212" s="10"/>
      <c r="AE212" s="87"/>
      <c r="AF212" s="88"/>
      <c r="AG212" s="89"/>
      <c r="AH212" s="90"/>
      <c r="AI212" s="78"/>
      <c r="AK212" s="68" t="s">
        <v>237</v>
      </c>
      <c r="AL212" s="153" t="b">
        <v>1</v>
      </c>
    </row>
    <row r="213" spans="1:38" ht="13.2" hidden="1" outlineLevel="1">
      <c r="A213" s="4"/>
      <c r="C213" s="4" t="s">
        <v>334</v>
      </c>
      <c r="AA213" s="20"/>
      <c r="AE213" s="105">
        <v>1</v>
      </c>
      <c r="AF213" s="96">
        <v>3</v>
      </c>
      <c r="AG213" s="97">
        <f t="shared" ref="AG213:AG215" si="133">IF(AL213,AE213*AF213,0)</f>
        <v>3</v>
      </c>
      <c r="AH213" s="98">
        <f t="shared" ref="AH213:AH215" si="134">IF(AL213,AE213*4,0)</f>
        <v>4</v>
      </c>
      <c r="AI213" s="78">
        <f t="shared" ref="AI213:AI217" si="135">IFERROR(AG213/AH213*100,0)</f>
        <v>75</v>
      </c>
      <c r="AK213" s="68" t="s">
        <v>239</v>
      </c>
      <c r="AL213" s="153" t="b">
        <v>1</v>
      </c>
    </row>
    <row r="214" spans="1:38" ht="13.2" hidden="1" outlineLevel="1">
      <c r="A214" s="4"/>
      <c r="C214" s="5" t="s">
        <v>335</v>
      </c>
      <c r="AA214" s="20"/>
      <c r="AE214" s="105">
        <v>1</v>
      </c>
      <c r="AF214" s="96">
        <v>1</v>
      </c>
      <c r="AG214" s="97">
        <f t="shared" si="133"/>
        <v>1</v>
      </c>
      <c r="AH214" s="98">
        <f t="shared" si="134"/>
        <v>4</v>
      </c>
      <c r="AI214" s="78">
        <f t="shared" si="135"/>
        <v>25</v>
      </c>
      <c r="AK214" s="68" t="s">
        <v>239</v>
      </c>
      <c r="AL214" s="153" t="b">
        <v>1</v>
      </c>
    </row>
    <row r="215" spans="1:38" ht="13.2" hidden="1" outlineLevel="1">
      <c r="A215" s="4"/>
      <c r="C215" s="4" t="s">
        <v>336</v>
      </c>
      <c r="AA215" s="20"/>
      <c r="AE215" s="105">
        <v>1</v>
      </c>
      <c r="AF215" s="96">
        <v>3</v>
      </c>
      <c r="AG215" s="97">
        <f t="shared" si="133"/>
        <v>3</v>
      </c>
      <c r="AH215" s="98">
        <f t="shared" si="134"/>
        <v>4</v>
      </c>
      <c r="AI215" s="78">
        <f t="shared" si="135"/>
        <v>75</v>
      </c>
      <c r="AK215" s="68" t="s">
        <v>239</v>
      </c>
      <c r="AL215" s="153" t="b">
        <v>1</v>
      </c>
    </row>
    <row r="216" spans="1:38" ht="13.2">
      <c r="A216" s="4"/>
      <c r="AA216" s="20"/>
      <c r="AE216" s="105"/>
      <c r="AF216" s="106"/>
      <c r="AG216" s="99">
        <f t="shared" ref="AG216:AH216" si="136">SUM(AG213:AG215)</f>
        <v>7</v>
      </c>
      <c r="AH216" s="99">
        <f t="shared" si="136"/>
        <v>12</v>
      </c>
      <c r="AI216" s="78">
        <f t="shared" si="135"/>
        <v>58.333333333333336</v>
      </c>
      <c r="AK216" s="68"/>
      <c r="AL216" s="153"/>
    </row>
    <row r="217" spans="1:38" ht="13.2">
      <c r="A217" s="82" t="s">
        <v>134</v>
      </c>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111"/>
      <c r="AB217" s="3"/>
      <c r="AC217" s="3"/>
      <c r="AD217" s="3"/>
      <c r="AE217" s="83"/>
      <c r="AF217" s="84"/>
      <c r="AG217" s="85">
        <f t="shared" ref="AG217:AH217" si="137">(AG222+AG227+AG232+AG237)</f>
        <v>40</v>
      </c>
      <c r="AH217" s="86">
        <f t="shared" si="137"/>
        <v>56</v>
      </c>
      <c r="AI217" s="78">
        <f t="shared" si="135"/>
        <v>71.428571428571431</v>
      </c>
      <c r="AK217" s="68" t="s">
        <v>234</v>
      </c>
      <c r="AL217" s="153" t="b">
        <v>1</v>
      </c>
    </row>
    <row r="218" spans="1:38" ht="13.2">
      <c r="A218" s="10" t="s">
        <v>178</v>
      </c>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12"/>
      <c r="AB218" s="10"/>
      <c r="AC218" s="10"/>
      <c r="AD218" s="10"/>
      <c r="AE218" s="87"/>
      <c r="AF218" s="88"/>
      <c r="AG218" s="89"/>
      <c r="AH218" s="90"/>
      <c r="AI218" s="78"/>
      <c r="AK218" s="68" t="s">
        <v>237</v>
      </c>
      <c r="AL218" s="153" t="b">
        <v>1</v>
      </c>
    </row>
    <row r="219" spans="1:38" ht="13.2" outlineLevel="1">
      <c r="A219" s="4"/>
      <c r="C219" s="4" t="s">
        <v>337</v>
      </c>
      <c r="AA219" s="20"/>
      <c r="AE219" s="105">
        <v>1</v>
      </c>
      <c r="AF219" s="96">
        <v>3</v>
      </c>
      <c r="AG219" s="97">
        <f t="shared" ref="AG219:AG221" si="138">IF(AL219,AE219*AF219,0)</f>
        <v>3</v>
      </c>
      <c r="AH219" s="98">
        <f t="shared" ref="AH219:AH221" si="139">IF(AL219,AE219*4,0)</f>
        <v>4</v>
      </c>
      <c r="AI219" s="78">
        <f t="shared" ref="AI219:AI222" si="140">IFERROR(AG219/AH219*100,0)</f>
        <v>75</v>
      </c>
      <c r="AK219" s="68" t="s">
        <v>239</v>
      </c>
      <c r="AL219" s="153" t="b">
        <v>1</v>
      </c>
    </row>
    <row r="220" spans="1:38" ht="13.2" outlineLevel="1">
      <c r="A220" s="4"/>
      <c r="C220" s="4" t="s">
        <v>338</v>
      </c>
      <c r="AA220" s="20"/>
      <c r="AE220" s="105">
        <v>1</v>
      </c>
      <c r="AF220" s="96">
        <v>3</v>
      </c>
      <c r="AG220" s="97">
        <f t="shared" si="138"/>
        <v>3</v>
      </c>
      <c r="AH220" s="98">
        <f t="shared" si="139"/>
        <v>4</v>
      </c>
      <c r="AI220" s="78">
        <f t="shared" si="140"/>
        <v>75</v>
      </c>
      <c r="AK220" s="68" t="s">
        <v>239</v>
      </c>
      <c r="AL220" s="153" t="b">
        <v>1</v>
      </c>
    </row>
    <row r="221" spans="1:38" ht="13.2" outlineLevel="1">
      <c r="A221" s="4"/>
      <c r="C221" s="4" t="s">
        <v>339</v>
      </c>
      <c r="AA221" s="20"/>
      <c r="AE221" s="105">
        <v>2</v>
      </c>
      <c r="AF221" s="96">
        <v>4</v>
      </c>
      <c r="AG221" s="97">
        <f t="shared" si="138"/>
        <v>8</v>
      </c>
      <c r="AH221" s="98">
        <f t="shared" si="139"/>
        <v>8</v>
      </c>
      <c r="AI221" s="78">
        <f t="shared" si="140"/>
        <v>100</v>
      </c>
      <c r="AK221" s="68" t="s">
        <v>239</v>
      </c>
      <c r="AL221" s="153" t="b">
        <v>1</v>
      </c>
    </row>
    <row r="222" spans="1:38" ht="13.2">
      <c r="A222" s="4"/>
      <c r="AA222" s="20"/>
      <c r="AE222" s="105"/>
      <c r="AF222" s="106"/>
      <c r="AG222" s="99">
        <f t="shared" ref="AG222:AH222" si="141">SUM(AG219:AG221)</f>
        <v>14</v>
      </c>
      <c r="AH222" s="99">
        <f t="shared" si="141"/>
        <v>16</v>
      </c>
      <c r="AI222" s="78">
        <f t="shared" si="140"/>
        <v>87.5</v>
      </c>
      <c r="AK222" s="68"/>
      <c r="AL222" s="153"/>
    </row>
    <row r="223" spans="1:38" ht="13.2" collapsed="1">
      <c r="A223" s="10" t="s">
        <v>179</v>
      </c>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12"/>
      <c r="AB223" s="10"/>
      <c r="AC223" s="10"/>
      <c r="AD223" s="10"/>
      <c r="AE223" s="87"/>
      <c r="AF223" s="88"/>
      <c r="AG223" s="89"/>
      <c r="AH223" s="90"/>
      <c r="AI223" s="78"/>
      <c r="AK223" s="68" t="s">
        <v>237</v>
      </c>
      <c r="AL223" s="153" t="b">
        <v>1</v>
      </c>
    </row>
    <row r="224" spans="1:38" ht="13.2" hidden="1" outlineLevel="1">
      <c r="A224" s="4"/>
      <c r="C224" s="4" t="s">
        <v>340</v>
      </c>
      <c r="AA224" s="20"/>
      <c r="AE224" s="105">
        <v>1</v>
      </c>
      <c r="AF224" s="96">
        <v>1</v>
      </c>
      <c r="AG224" s="97">
        <f t="shared" ref="AG224:AG226" si="142">IF(AL224,AE224*AF224,0)</f>
        <v>1</v>
      </c>
      <c r="AH224" s="98">
        <f t="shared" ref="AH224:AH226" si="143">IF(AL224,AE224*4,0)</f>
        <v>4</v>
      </c>
      <c r="AI224" s="78">
        <f t="shared" ref="AI224:AI227" si="144">IFERROR(AG224/AH224*100,0)</f>
        <v>25</v>
      </c>
      <c r="AK224" s="68" t="s">
        <v>239</v>
      </c>
      <c r="AL224" s="153" t="b">
        <v>1</v>
      </c>
    </row>
    <row r="225" spans="1:38" ht="13.2" hidden="1" outlineLevel="1">
      <c r="A225" s="4"/>
      <c r="C225" s="4" t="s">
        <v>341</v>
      </c>
      <c r="AA225" s="20"/>
      <c r="AE225" s="105">
        <v>1</v>
      </c>
      <c r="AF225" s="96">
        <v>2</v>
      </c>
      <c r="AG225" s="97">
        <f t="shared" si="142"/>
        <v>2</v>
      </c>
      <c r="AH225" s="98">
        <f t="shared" si="143"/>
        <v>4</v>
      </c>
      <c r="AI225" s="78">
        <f t="shared" si="144"/>
        <v>50</v>
      </c>
      <c r="AK225" s="68" t="s">
        <v>239</v>
      </c>
      <c r="AL225" s="153" t="b">
        <v>1</v>
      </c>
    </row>
    <row r="226" spans="1:38" ht="13.2" hidden="1" outlineLevel="1">
      <c r="A226" s="4"/>
      <c r="C226" s="4" t="s">
        <v>342</v>
      </c>
      <c r="AA226" s="20"/>
      <c r="AE226" s="105">
        <v>1</v>
      </c>
      <c r="AF226" s="96">
        <v>3</v>
      </c>
      <c r="AG226" s="97">
        <f t="shared" si="142"/>
        <v>3</v>
      </c>
      <c r="AH226" s="98">
        <f t="shared" si="143"/>
        <v>4</v>
      </c>
      <c r="AI226" s="78">
        <f t="shared" si="144"/>
        <v>75</v>
      </c>
      <c r="AK226" s="68" t="s">
        <v>239</v>
      </c>
      <c r="AL226" s="153" t="b">
        <v>1</v>
      </c>
    </row>
    <row r="227" spans="1:38" ht="13.2">
      <c r="A227" s="4"/>
      <c r="AA227" s="20"/>
      <c r="AE227" s="105"/>
      <c r="AF227" s="106"/>
      <c r="AG227" s="99">
        <f t="shared" ref="AG227:AH227" si="145">SUM(AG224:AG226)</f>
        <v>6</v>
      </c>
      <c r="AH227" s="99">
        <f t="shared" si="145"/>
        <v>12</v>
      </c>
      <c r="AI227" s="78">
        <f t="shared" si="144"/>
        <v>50</v>
      </c>
      <c r="AK227" s="68"/>
      <c r="AL227" s="153"/>
    </row>
    <row r="228" spans="1:38" ht="13.2" collapsed="1">
      <c r="A228" s="10" t="s">
        <v>180</v>
      </c>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12"/>
      <c r="AB228" s="10"/>
      <c r="AC228" s="10"/>
      <c r="AD228" s="10"/>
      <c r="AE228" s="87"/>
      <c r="AF228" s="88"/>
      <c r="AG228" s="89"/>
      <c r="AH228" s="90"/>
      <c r="AI228" s="78"/>
      <c r="AK228" s="68" t="s">
        <v>237</v>
      </c>
      <c r="AL228" s="153" t="b">
        <v>1</v>
      </c>
    </row>
    <row r="229" spans="1:38" ht="13.2" hidden="1" outlineLevel="1">
      <c r="A229" s="4"/>
      <c r="C229" s="4" t="s">
        <v>343</v>
      </c>
      <c r="AA229" s="20"/>
      <c r="AE229" s="105">
        <v>1</v>
      </c>
      <c r="AF229" s="96">
        <v>2</v>
      </c>
      <c r="AG229" s="97">
        <f t="shared" ref="AG229:AG231" si="146">IF(AL229,AE229*AF229,0)</f>
        <v>2</v>
      </c>
      <c r="AH229" s="98">
        <f t="shared" ref="AH229:AH231" si="147">IF(AL229,AE229*4,0)</f>
        <v>4</v>
      </c>
      <c r="AI229" s="78">
        <f t="shared" ref="AI229:AI232" si="148">IFERROR(AG229/AH229*100,0)</f>
        <v>50</v>
      </c>
      <c r="AK229" s="68" t="s">
        <v>239</v>
      </c>
      <c r="AL229" s="153" t="b">
        <v>1</v>
      </c>
    </row>
    <row r="230" spans="1:38" ht="13.2" hidden="1" outlineLevel="1">
      <c r="A230" s="4"/>
      <c r="C230" s="4" t="s">
        <v>344</v>
      </c>
      <c r="AA230" s="20"/>
      <c r="AE230" s="105">
        <v>1</v>
      </c>
      <c r="AF230" s="96">
        <v>3</v>
      </c>
      <c r="AG230" s="97">
        <f t="shared" si="146"/>
        <v>3</v>
      </c>
      <c r="AH230" s="98">
        <f t="shared" si="147"/>
        <v>4</v>
      </c>
      <c r="AI230" s="78">
        <f t="shared" si="148"/>
        <v>75</v>
      </c>
      <c r="AK230" s="68" t="s">
        <v>239</v>
      </c>
      <c r="AL230" s="153" t="b">
        <v>1</v>
      </c>
    </row>
    <row r="231" spans="1:38" ht="13.2" hidden="1" outlineLevel="1">
      <c r="A231" s="4"/>
      <c r="C231" s="4" t="s">
        <v>345</v>
      </c>
      <c r="AA231" s="20"/>
      <c r="AE231" s="105">
        <v>1</v>
      </c>
      <c r="AF231" s="96">
        <v>4</v>
      </c>
      <c r="AG231" s="97">
        <f t="shared" si="146"/>
        <v>4</v>
      </c>
      <c r="AH231" s="98">
        <f t="shared" si="147"/>
        <v>4</v>
      </c>
      <c r="AI231" s="78">
        <f t="shared" si="148"/>
        <v>100</v>
      </c>
      <c r="AK231" s="68" t="s">
        <v>239</v>
      </c>
      <c r="AL231" s="153" t="b">
        <v>1</v>
      </c>
    </row>
    <row r="232" spans="1:38" ht="13.2">
      <c r="A232" s="4"/>
      <c r="AA232" s="20"/>
      <c r="AE232" s="105"/>
      <c r="AF232" s="106"/>
      <c r="AG232" s="99">
        <f t="shared" ref="AG232:AH232" si="149">SUM(AG229:AG231)</f>
        <v>9</v>
      </c>
      <c r="AH232" s="99">
        <f t="shared" si="149"/>
        <v>12</v>
      </c>
      <c r="AI232" s="78">
        <f t="shared" si="148"/>
        <v>75</v>
      </c>
      <c r="AK232" s="68"/>
      <c r="AL232" s="153"/>
    </row>
    <row r="233" spans="1:38" ht="13.2" collapsed="1">
      <c r="A233" s="10" t="s">
        <v>346</v>
      </c>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12"/>
      <c r="AB233" s="10"/>
      <c r="AC233" s="10"/>
      <c r="AD233" s="10"/>
      <c r="AE233" s="87"/>
      <c r="AF233" s="88"/>
      <c r="AG233" s="89"/>
      <c r="AH233" s="90"/>
      <c r="AI233" s="78"/>
      <c r="AK233" s="68" t="s">
        <v>237</v>
      </c>
      <c r="AL233" s="153" t="b">
        <v>1</v>
      </c>
    </row>
    <row r="234" spans="1:38" ht="13.2" hidden="1" outlineLevel="1">
      <c r="A234" s="4"/>
      <c r="C234" s="4" t="s">
        <v>347</v>
      </c>
      <c r="AA234" s="20"/>
      <c r="AE234" s="105">
        <v>1</v>
      </c>
      <c r="AF234" s="96">
        <v>1</v>
      </c>
      <c r="AG234" s="97">
        <f t="shared" ref="AG234:AG236" si="150">IF(AL234,AE234*AF234,0)</f>
        <v>1</v>
      </c>
      <c r="AH234" s="98">
        <f t="shared" ref="AH234:AH236" si="151">IF(AL234,AE234*4,0)</f>
        <v>4</v>
      </c>
      <c r="AI234" s="78">
        <f t="shared" ref="AI234:AI238" si="152">IFERROR(AG234/AH234*100,0)</f>
        <v>25</v>
      </c>
      <c r="AK234" s="68" t="s">
        <v>239</v>
      </c>
      <c r="AL234" s="153" t="b">
        <v>1</v>
      </c>
    </row>
    <row r="235" spans="1:38" ht="13.2" hidden="1" outlineLevel="1">
      <c r="A235" s="4"/>
      <c r="C235" s="4" t="s">
        <v>348</v>
      </c>
      <c r="AA235" s="20"/>
      <c r="AE235" s="105">
        <v>2</v>
      </c>
      <c r="AF235" s="96">
        <v>3</v>
      </c>
      <c r="AG235" s="97">
        <f t="shared" si="150"/>
        <v>6</v>
      </c>
      <c r="AH235" s="98">
        <f t="shared" si="151"/>
        <v>8</v>
      </c>
      <c r="AI235" s="78">
        <f t="shared" si="152"/>
        <v>75</v>
      </c>
      <c r="AK235" s="68" t="s">
        <v>239</v>
      </c>
      <c r="AL235" s="153" t="b">
        <v>1</v>
      </c>
    </row>
    <row r="236" spans="1:38" ht="13.2" hidden="1" outlineLevel="1">
      <c r="A236" s="4"/>
      <c r="C236" s="4" t="s">
        <v>349</v>
      </c>
      <c r="AA236" s="20"/>
      <c r="AE236" s="105">
        <v>1</v>
      </c>
      <c r="AF236" s="96">
        <v>4</v>
      </c>
      <c r="AG236" s="97">
        <f t="shared" si="150"/>
        <v>4</v>
      </c>
      <c r="AH236" s="98">
        <f t="shared" si="151"/>
        <v>4</v>
      </c>
      <c r="AI236" s="78">
        <f t="shared" si="152"/>
        <v>100</v>
      </c>
      <c r="AK236" s="68" t="s">
        <v>239</v>
      </c>
      <c r="AL236" s="153" t="b">
        <v>1</v>
      </c>
    </row>
    <row r="237" spans="1:38" ht="13.2">
      <c r="A237" s="118"/>
      <c r="AA237" s="20"/>
      <c r="AE237" s="105"/>
      <c r="AF237" s="106"/>
      <c r="AG237" s="99">
        <f t="shared" ref="AG237:AH237" si="153">SUM(AG234:AG236)</f>
        <v>11</v>
      </c>
      <c r="AH237" s="99">
        <f t="shared" si="153"/>
        <v>16</v>
      </c>
      <c r="AI237" s="78">
        <f t="shared" si="152"/>
        <v>68.75</v>
      </c>
      <c r="AK237" s="68"/>
      <c r="AL237" s="153"/>
    </row>
    <row r="238" spans="1:38" ht="13.2">
      <c r="A238" s="82" t="s">
        <v>135</v>
      </c>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111"/>
      <c r="AB238" s="3"/>
      <c r="AC238" s="3"/>
      <c r="AD238" s="3"/>
      <c r="AE238" s="83"/>
      <c r="AF238" s="84"/>
      <c r="AG238" s="85">
        <f t="shared" ref="AG238:AH238" si="154">(AG243+AG250+AG255+AG260)</f>
        <v>48</v>
      </c>
      <c r="AH238" s="86">
        <f t="shared" si="154"/>
        <v>76</v>
      </c>
      <c r="AI238" s="78">
        <f t="shared" si="152"/>
        <v>63.157894736842103</v>
      </c>
      <c r="AK238" s="68" t="s">
        <v>234</v>
      </c>
      <c r="AL238" s="153" t="b">
        <v>1</v>
      </c>
    </row>
    <row r="239" spans="1:38" ht="13.2">
      <c r="A239" s="10" t="s">
        <v>182</v>
      </c>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12"/>
      <c r="AB239" s="10"/>
      <c r="AC239" s="10"/>
      <c r="AD239" s="10"/>
      <c r="AE239" s="87"/>
      <c r="AF239" s="88"/>
      <c r="AG239" s="89"/>
      <c r="AH239" s="90"/>
      <c r="AI239" s="78"/>
      <c r="AK239" s="68" t="s">
        <v>237</v>
      </c>
      <c r="AL239" s="153" t="b">
        <v>1</v>
      </c>
    </row>
    <row r="240" spans="1:38" ht="13.2" outlineLevel="1">
      <c r="A240" s="4"/>
      <c r="C240" s="4" t="s">
        <v>350</v>
      </c>
      <c r="AA240" s="20"/>
      <c r="AE240" s="105">
        <v>1</v>
      </c>
      <c r="AF240" s="96">
        <v>2</v>
      </c>
      <c r="AG240" s="97">
        <f t="shared" ref="AG240:AG242" si="155">IF(AL240,AE240*AF240,0)</f>
        <v>2</v>
      </c>
      <c r="AH240" s="98">
        <f t="shared" ref="AH240:AH242" si="156">IF(AL240,AE240*4,0)</f>
        <v>4</v>
      </c>
      <c r="AI240" s="78">
        <f t="shared" ref="AI240:AI243" si="157">IFERROR(AG240/AH240*100,0)</f>
        <v>50</v>
      </c>
      <c r="AK240" s="68" t="s">
        <v>239</v>
      </c>
      <c r="AL240" s="153" t="b">
        <v>1</v>
      </c>
    </row>
    <row r="241" spans="1:38" ht="13.2" outlineLevel="1">
      <c r="A241" s="4"/>
      <c r="C241" s="4" t="s">
        <v>351</v>
      </c>
      <c r="AA241" s="20"/>
      <c r="AE241" s="105">
        <v>1</v>
      </c>
      <c r="AF241" s="96">
        <v>4</v>
      </c>
      <c r="AG241" s="97">
        <f t="shared" si="155"/>
        <v>4</v>
      </c>
      <c r="AH241" s="98">
        <f t="shared" si="156"/>
        <v>4</v>
      </c>
      <c r="AI241" s="78">
        <f t="shared" si="157"/>
        <v>100</v>
      </c>
      <c r="AK241" s="68" t="s">
        <v>239</v>
      </c>
      <c r="AL241" s="153" t="b">
        <v>1</v>
      </c>
    </row>
    <row r="242" spans="1:38" ht="13.2" outlineLevel="1">
      <c r="A242" s="4"/>
      <c r="C242" s="4" t="s">
        <v>352</v>
      </c>
      <c r="AA242" s="20"/>
      <c r="AE242" s="105">
        <v>1</v>
      </c>
      <c r="AF242" s="96">
        <v>3</v>
      </c>
      <c r="AG242" s="97">
        <f t="shared" si="155"/>
        <v>3</v>
      </c>
      <c r="AH242" s="98">
        <f t="shared" si="156"/>
        <v>4</v>
      </c>
      <c r="AI242" s="78">
        <f t="shared" si="157"/>
        <v>75</v>
      </c>
      <c r="AK242" s="68" t="s">
        <v>239</v>
      </c>
      <c r="AL242" s="153" t="b">
        <v>1</v>
      </c>
    </row>
    <row r="243" spans="1:38" ht="13.2">
      <c r="A243" s="4"/>
      <c r="AA243" s="20"/>
      <c r="AE243" s="105"/>
      <c r="AF243" s="106"/>
      <c r="AG243" s="99">
        <f t="shared" ref="AG243:AH243" si="158">SUM(AG240:AG242)</f>
        <v>9</v>
      </c>
      <c r="AH243" s="99">
        <f t="shared" si="158"/>
        <v>12</v>
      </c>
      <c r="AI243" s="78">
        <f t="shared" si="157"/>
        <v>75</v>
      </c>
      <c r="AK243" s="68"/>
      <c r="AL243" s="153"/>
    </row>
    <row r="244" spans="1:38" ht="13.2" collapsed="1">
      <c r="A244" s="10" t="s">
        <v>183</v>
      </c>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12"/>
      <c r="AB244" s="10"/>
      <c r="AC244" s="10"/>
      <c r="AD244" s="10"/>
      <c r="AE244" s="87"/>
      <c r="AF244" s="88"/>
      <c r="AG244" s="89"/>
      <c r="AH244" s="90"/>
      <c r="AI244" s="78"/>
      <c r="AK244" s="68" t="s">
        <v>237</v>
      </c>
      <c r="AL244" s="153" t="b">
        <v>1</v>
      </c>
    </row>
    <row r="245" spans="1:38" ht="13.2" hidden="1" outlineLevel="1">
      <c r="A245" s="4"/>
      <c r="C245" s="4" t="s">
        <v>353</v>
      </c>
      <c r="AA245" s="20"/>
      <c r="AE245" s="105">
        <v>2</v>
      </c>
      <c r="AF245" s="96">
        <v>3</v>
      </c>
      <c r="AG245" s="97">
        <f t="shared" ref="AG245:AG249" si="159">IF(AL245,AE245*AF245,0)</f>
        <v>6</v>
      </c>
      <c r="AH245" s="98">
        <f t="shared" ref="AH245:AH249" si="160">IF(AL245,AE245*4,0)</f>
        <v>8</v>
      </c>
      <c r="AI245" s="78">
        <f t="shared" ref="AI245:AI248" si="161">IFERROR(AG245/AH245*100,0)</f>
        <v>75</v>
      </c>
      <c r="AK245" s="68"/>
      <c r="AL245" s="153" t="b">
        <v>1</v>
      </c>
    </row>
    <row r="246" spans="1:38" ht="13.2" hidden="1" outlineLevel="1">
      <c r="A246" s="4"/>
      <c r="C246" s="4" t="s">
        <v>354</v>
      </c>
      <c r="AA246" s="20"/>
      <c r="AE246" s="105">
        <v>3</v>
      </c>
      <c r="AF246" s="96">
        <v>2</v>
      </c>
      <c r="AG246" s="97">
        <f t="shared" si="159"/>
        <v>6</v>
      </c>
      <c r="AH246" s="98">
        <f t="shared" si="160"/>
        <v>12</v>
      </c>
      <c r="AI246" s="78">
        <f t="shared" si="161"/>
        <v>50</v>
      </c>
      <c r="AK246" s="68" t="s">
        <v>239</v>
      </c>
      <c r="AL246" s="153" t="b">
        <v>1</v>
      </c>
    </row>
    <row r="247" spans="1:38" ht="13.2" hidden="1" outlineLevel="1">
      <c r="A247" s="4"/>
      <c r="C247" s="4" t="s">
        <v>355</v>
      </c>
      <c r="AA247" s="20"/>
      <c r="AE247" s="105">
        <v>1</v>
      </c>
      <c r="AF247" s="96">
        <v>3</v>
      </c>
      <c r="AG247" s="97">
        <f t="shared" si="159"/>
        <v>3</v>
      </c>
      <c r="AH247" s="98">
        <f t="shared" si="160"/>
        <v>4</v>
      </c>
      <c r="AI247" s="78">
        <f t="shared" si="161"/>
        <v>75</v>
      </c>
      <c r="AK247" s="68" t="s">
        <v>239</v>
      </c>
      <c r="AL247" s="153" t="b">
        <v>1</v>
      </c>
    </row>
    <row r="248" spans="1:38" ht="13.2" hidden="1" outlineLevel="1">
      <c r="A248" s="4"/>
      <c r="C248" s="4" t="s">
        <v>356</v>
      </c>
      <c r="AA248" s="20"/>
      <c r="AE248" s="105">
        <v>2</v>
      </c>
      <c r="AF248" s="96">
        <v>1</v>
      </c>
      <c r="AG248" s="97">
        <f t="shared" si="159"/>
        <v>2</v>
      </c>
      <c r="AH248" s="98">
        <f t="shared" si="160"/>
        <v>8</v>
      </c>
      <c r="AI248" s="78">
        <f t="shared" si="161"/>
        <v>25</v>
      </c>
      <c r="AK248" s="68" t="s">
        <v>239</v>
      </c>
      <c r="AL248" s="153" t="b">
        <v>1</v>
      </c>
    </row>
    <row r="249" spans="1:38" ht="13.2" hidden="1" outlineLevel="1">
      <c r="A249" s="4"/>
      <c r="C249" s="4" t="s">
        <v>357</v>
      </c>
      <c r="AA249" s="20"/>
      <c r="AE249" s="105">
        <v>3</v>
      </c>
      <c r="AF249" s="96">
        <v>4</v>
      </c>
      <c r="AG249" s="97">
        <f t="shared" si="159"/>
        <v>12</v>
      </c>
      <c r="AH249" s="98">
        <f t="shared" si="160"/>
        <v>12</v>
      </c>
      <c r="AI249" s="78">
        <f t="shared" ref="AI249:AI250" si="162">IFERROR(AG249/AH249*100,0)</f>
        <v>100</v>
      </c>
      <c r="AK249" s="68" t="s">
        <v>239</v>
      </c>
      <c r="AL249" s="153" t="b">
        <v>1</v>
      </c>
    </row>
    <row r="250" spans="1:38" ht="13.2">
      <c r="A250" s="4"/>
      <c r="AA250" s="20"/>
      <c r="AE250" s="105"/>
      <c r="AF250" s="106"/>
      <c r="AG250" s="99">
        <f t="shared" ref="AG250:AH250" si="163">SUM(AG246:AG249)</f>
        <v>23</v>
      </c>
      <c r="AH250" s="99">
        <f t="shared" si="163"/>
        <v>36</v>
      </c>
      <c r="AI250" s="78">
        <f t="shared" si="162"/>
        <v>63.888888888888886</v>
      </c>
      <c r="AK250" s="68"/>
      <c r="AL250" s="153"/>
    </row>
    <row r="251" spans="1:38" ht="13.2" collapsed="1">
      <c r="A251" s="10" t="s">
        <v>184</v>
      </c>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12"/>
      <c r="AB251" s="10"/>
      <c r="AC251" s="10"/>
      <c r="AD251" s="10"/>
      <c r="AE251" s="87"/>
      <c r="AF251" s="88"/>
      <c r="AG251" s="89"/>
      <c r="AH251" s="90"/>
      <c r="AI251" s="78"/>
      <c r="AK251" s="68" t="s">
        <v>237</v>
      </c>
      <c r="AL251" s="153" t="b">
        <v>1</v>
      </c>
    </row>
    <row r="252" spans="1:38" ht="13.2" hidden="1" outlineLevel="1">
      <c r="A252" s="4"/>
      <c r="C252" s="4" t="s">
        <v>358</v>
      </c>
      <c r="AA252" s="20"/>
      <c r="AE252" s="105">
        <v>1</v>
      </c>
      <c r="AF252" s="96">
        <v>1</v>
      </c>
      <c r="AG252" s="97">
        <f t="shared" ref="AG252:AG254" si="164">IF(AL252,AE252*AF252,0)</f>
        <v>1</v>
      </c>
      <c r="AH252" s="98">
        <f t="shared" ref="AH252:AH254" si="165">IF(AL252,AE252*4,0)</f>
        <v>4</v>
      </c>
      <c r="AI252" s="78">
        <f t="shared" ref="AI252:AI255" si="166">IFERROR(AG252/AH252*100,0)</f>
        <v>25</v>
      </c>
      <c r="AK252" s="68" t="s">
        <v>239</v>
      </c>
      <c r="AL252" s="153" t="b">
        <v>1</v>
      </c>
    </row>
    <row r="253" spans="1:38" ht="13.2" hidden="1" outlineLevel="1">
      <c r="A253" s="4"/>
      <c r="C253" s="4" t="s">
        <v>359</v>
      </c>
      <c r="AA253" s="20"/>
      <c r="AE253" s="105">
        <v>1</v>
      </c>
      <c r="AF253" s="96">
        <v>2</v>
      </c>
      <c r="AG253" s="97">
        <f t="shared" si="164"/>
        <v>2</v>
      </c>
      <c r="AH253" s="98">
        <f t="shared" si="165"/>
        <v>4</v>
      </c>
      <c r="AI253" s="78">
        <f t="shared" si="166"/>
        <v>50</v>
      </c>
      <c r="AK253" s="68" t="s">
        <v>239</v>
      </c>
      <c r="AL253" s="153" t="b">
        <v>1</v>
      </c>
    </row>
    <row r="254" spans="1:38" ht="13.2" hidden="1" outlineLevel="1">
      <c r="A254" s="4"/>
      <c r="C254" s="4" t="s">
        <v>360</v>
      </c>
      <c r="AA254" s="20"/>
      <c r="AE254" s="105">
        <v>1</v>
      </c>
      <c r="AF254" s="96">
        <v>3</v>
      </c>
      <c r="AG254" s="97">
        <f t="shared" si="164"/>
        <v>3</v>
      </c>
      <c r="AH254" s="98">
        <f t="shared" si="165"/>
        <v>4</v>
      </c>
      <c r="AI254" s="78">
        <f t="shared" si="166"/>
        <v>75</v>
      </c>
      <c r="AK254" s="68" t="s">
        <v>239</v>
      </c>
      <c r="AL254" s="153" t="b">
        <v>1</v>
      </c>
    </row>
    <row r="255" spans="1:38" ht="13.2">
      <c r="A255" s="4"/>
      <c r="AA255" s="20"/>
      <c r="AE255" s="105"/>
      <c r="AF255" s="106"/>
      <c r="AG255" s="99">
        <f t="shared" ref="AG255:AH255" si="167">SUM(AG252:AG254)</f>
        <v>6</v>
      </c>
      <c r="AH255" s="99">
        <f t="shared" si="167"/>
        <v>12</v>
      </c>
      <c r="AI255" s="78">
        <f t="shared" si="166"/>
        <v>50</v>
      </c>
      <c r="AK255" s="68"/>
      <c r="AL255" s="153"/>
    </row>
    <row r="256" spans="1:38" ht="13.2" collapsed="1">
      <c r="A256" s="10" t="s">
        <v>185</v>
      </c>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12"/>
      <c r="AB256" s="10"/>
      <c r="AC256" s="10"/>
      <c r="AD256" s="10"/>
      <c r="AE256" s="87"/>
      <c r="AF256" s="88"/>
      <c r="AG256" s="89"/>
      <c r="AH256" s="90"/>
      <c r="AI256" s="78"/>
      <c r="AK256" s="68" t="s">
        <v>237</v>
      </c>
      <c r="AL256" s="153" t="b">
        <v>1</v>
      </c>
    </row>
    <row r="257" spans="1:38" ht="13.2" hidden="1" outlineLevel="1">
      <c r="A257" s="4"/>
      <c r="C257" s="4" t="s">
        <v>361</v>
      </c>
      <c r="AA257" s="20"/>
      <c r="AE257" s="105">
        <v>1</v>
      </c>
      <c r="AF257" s="96">
        <v>2</v>
      </c>
      <c r="AG257" s="97">
        <f t="shared" ref="AG257:AG259" si="168">IF(AL257,AE257*AF257,0)</f>
        <v>2</v>
      </c>
      <c r="AH257" s="98">
        <f t="shared" ref="AH257:AH259" si="169">IF(AL257,AE257*4,0)</f>
        <v>4</v>
      </c>
      <c r="AI257" s="78">
        <f t="shared" ref="AI257:AI261" si="170">IFERROR(AG257/AH257*100,0)</f>
        <v>50</v>
      </c>
      <c r="AK257" s="68" t="s">
        <v>239</v>
      </c>
      <c r="AL257" s="153" t="b">
        <v>1</v>
      </c>
    </row>
    <row r="258" spans="1:38" ht="13.2" hidden="1" outlineLevel="1">
      <c r="A258" s="4"/>
      <c r="C258" s="4" t="s">
        <v>362</v>
      </c>
      <c r="AA258" s="20"/>
      <c r="AE258" s="105">
        <v>1</v>
      </c>
      <c r="AF258" s="96">
        <v>2</v>
      </c>
      <c r="AG258" s="97">
        <f t="shared" si="168"/>
        <v>2</v>
      </c>
      <c r="AH258" s="98">
        <f t="shared" si="169"/>
        <v>4</v>
      </c>
      <c r="AI258" s="78">
        <f t="shared" si="170"/>
        <v>50</v>
      </c>
      <c r="AK258" s="68" t="s">
        <v>239</v>
      </c>
      <c r="AL258" s="153" t="b">
        <v>1</v>
      </c>
    </row>
    <row r="259" spans="1:38" ht="13.2" hidden="1" outlineLevel="1">
      <c r="A259" s="4"/>
      <c r="C259" s="4" t="s">
        <v>363</v>
      </c>
      <c r="AA259" s="20"/>
      <c r="AE259" s="105">
        <v>2</v>
      </c>
      <c r="AF259" s="96">
        <v>3</v>
      </c>
      <c r="AG259" s="97">
        <f t="shared" si="168"/>
        <v>6</v>
      </c>
      <c r="AH259" s="98">
        <f t="shared" si="169"/>
        <v>8</v>
      </c>
      <c r="AI259" s="78">
        <f t="shared" si="170"/>
        <v>75</v>
      </c>
      <c r="AK259" s="68" t="s">
        <v>239</v>
      </c>
      <c r="AL259" s="153" t="b">
        <v>1</v>
      </c>
    </row>
    <row r="260" spans="1:38" ht="13.2">
      <c r="A260" s="4"/>
      <c r="AA260" s="20"/>
      <c r="AE260" s="105"/>
      <c r="AF260" s="106"/>
      <c r="AG260" s="99">
        <f t="shared" ref="AG260:AH260" si="171">SUM(AG257:AG259)</f>
        <v>10</v>
      </c>
      <c r="AH260" s="99">
        <f t="shared" si="171"/>
        <v>16</v>
      </c>
      <c r="AI260" s="78">
        <f t="shared" si="170"/>
        <v>62.5</v>
      </c>
      <c r="AK260" s="68"/>
      <c r="AL260" s="153"/>
    </row>
    <row r="261" spans="1:38" ht="13.2">
      <c r="A261" s="188" t="s">
        <v>364</v>
      </c>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82"/>
      <c r="AB261" s="189"/>
      <c r="AC261" s="189"/>
      <c r="AD261" s="189"/>
      <c r="AE261" s="190"/>
      <c r="AF261" s="191"/>
      <c r="AG261" s="192">
        <f t="shared" ref="AG261:AH261" si="172">AG263+AG287+AG304+AG321+AG338</f>
        <v>130</v>
      </c>
      <c r="AH261" s="192">
        <f t="shared" si="172"/>
        <v>240</v>
      </c>
      <c r="AI261" s="187">
        <f t="shared" si="170"/>
        <v>54.166666666666664</v>
      </c>
      <c r="AK261" s="68" t="s">
        <v>232</v>
      </c>
      <c r="AL261" s="153" t="b">
        <v>1</v>
      </c>
    </row>
    <row r="262" spans="1:38" ht="13.2">
      <c r="A262" s="164" t="s">
        <v>115</v>
      </c>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73"/>
      <c r="AB262" s="9"/>
      <c r="AC262" s="9"/>
      <c r="AD262" s="9"/>
      <c r="AE262" s="109"/>
      <c r="AF262" s="110"/>
      <c r="AG262" s="119"/>
      <c r="AH262" s="120"/>
      <c r="AI262" s="78"/>
      <c r="AK262" s="68" t="s">
        <v>233</v>
      </c>
      <c r="AL262" s="153" t="b">
        <v>1</v>
      </c>
    </row>
    <row r="263" spans="1:38" ht="13.2">
      <c r="A263" s="82" t="s">
        <v>136</v>
      </c>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111"/>
      <c r="AB263" s="3"/>
      <c r="AC263" s="3"/>
      <c r="AD263" s="3"/>
      <c r="AE263" s="83"/>
      <c r="AF263" s="84"/>
      <c r="AG263" s="121">
        <f t="shared" ref="AG263:AH263" si="173">(AG268+AG273+AG280+AG285)</f>
        <v>44</v>
      </c>
      <c r="AH263" s="121">
        <f t="shared" si="173"/>
        <v>76</v>
      </c>
      <c r="AI263" s="78">
        <f>IFERROR(AG263/AH263*100,0)</f>
        <v>57.894736842105267</v>
      </c>
      <c r="AK263" s="68" t="s">
        <v>234</v>
      </c>
      <c r="AL263" s="153" t="b">
        <v>1</v>
      </c>
    </row>
    <row r="264" spans="1:38" ht="13.2">
      <c r="A264" s="10" t="s">
        <v>365</v>
      </c>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12"/>
      <c r="AB264" s="10"/>
      <c r="AC264" s="10"/>
      <c r="AD264" s="10"/>
      <c r="AE264" s="87"/>
      <c r="AF264" s="88"/>
      <c r="AG264" s="89"/>
      <c r="AH264" s="90"/>
      <c r="AI264" s="113"/>
      <c r="AK264" s="68" t="s">
        <v>237</v>
      </c>
      <c r="AL264" s="153" t="b">
        <v>1</v>
      </c>
    </row>
    <row r="265" spans="1:38" ht="13.2" outlineLevel="1">
      <c r="C265" s="4" t="s">
        <v>366</v>
      </c>
      <c r="AA265" s="20"/>
      <c r="AE265" s="105">
        <v>1</v>
      </c>
      <c r="AF265" s="96">
        <v>2</v>
      </c>
      <c r="AG265" s="97">
        <f t="shared" ref="AG265:AG267" si="174">IF(AL265,AE265*AF265,0)</f>
        <v>2</v>
      </c>
      <c r="AH265" s="98">
        <f t="shared" ref="AH265:AH267" si="175">IF(AL265,AE265*4,0)</f>
        <v>4</v>
      </c>
      <c r="AI265" s="78">
        <f t="shared" ref="AI265:AI268" si="176">IFERROR(AG265/AH265*100,0)</f>
        <v>50</v>
      </c>
      <c r="AK265" s="68" t="s">
        <v>239</v>
      </c>
      <c r="AL265" s="153" t="b">
        <v>1</v>
      </c>
    </row>
    <row r="266" spans="1:38" ht="13.2" outlineLevel="1">
      <c r="C266" s="4" t="s">
        <v>367</v>
      </c>
      <c r="AA266" s="20"/>
      <c r="AE266" s="105">
        <v>1</v>
      </c>
      <c r="AF266" s="96">
        <v>3</v>
      </c>
      <c r="AG266" s="97">
        <f t="shared" si="174"/>
        <v>3</v>
      </c>
      <c r="AH266" s="98">
        <f t="shared" si="175"/>
        <v>4</v>
      </c>
      <c r="AI266" s="78">
        <f t="shared" si="176"/>
        <v>75</v>
      </c>
      <c r="AK266" s="68" t="s">
        <v>239</v>
      </c>
      <c r="AL266" s="153" t="b">
        <v>1</v>
      </c>
    </row>
    <row r="267" spans="1:38" ht="13.2" outlineLevel="1">
      <c r="C267" s="4" t="s">
        <v>368</v>
      </c>
      <c r="AA267" s="20"/>
      <c r="AE267" s="105">
        <v>1</v>
      </c>
      <c r="AF267" s="96">
        <v>2</v>
      </c>
      <c r="AG267" s="97">
        <f t="shared" si="174"/>
        <v>2</v>
      </c>
      <c r="AH267" s="98">
        <f t="shared" si="175"/>
        <v>4</v>
      </c>
      <c r="AI267" s="78">
        <f t="shared" si="176"/>
        <v>50</v>
      </c>
      <c r="AK267" s="68" t="s">
        <v>239</v>
      </c>
      <c r="AL267" s="153" t="b">
        <v>1</v>
      </c>
    </row>
    <row r="268" spans="1:38" ht="13.2">
      <c r="AA268" s="20"/>
      <c r="AE268" s="105"/>
      <c r="AF268" s="106"/>
      <c r="AG268" s="99">
        <f t="shared" ref="AG268:AH268" si="177">SUM(AG265:AG267)</f>
        <v>7</v>
      </c>
      <c r="AH268" s="99">
        <f t="shared" si="177"/>
        <v>12</v>
      </c>
      <c r="AI268" s="78">
        <f t="shared" si="176"/>
        <v>58.333333333333336</v>
      </c>
      <c r="AK268" s="68"/>
      <c r="AL268" s="153"/>
    </row>
    <row r="269" spans="1:38" ht="13.2" collapsed="1">
      <c r="A269" s="10" t="s">
        <v>187</v>
      </c>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12"/>
      <c r="AB269" s="10"/>
      <c r="AC269" s="10"/>
      <c r="AD269" s="10"/>
      <c r="AE269" s="87"/>
      <c r="AF269" s="88"/>
      <c r="AG269" s="89"/>
      <c r="AH269" s="90"/>
      <c r="AI269" s="113"/>
      <c r="AK269" s="68" t="s">
        <v>237</v>
      </c>
      <c r="AL269" s="153" t="b">
        <v>1</v>
      </c>
    </row>
    <row r="270" spans="1:38" ht="13.2" hidden="1" outlineLevel="1">
      <c r="A270" s="4"/>
      <c r="C270" s="104" t="s">
        <v>369</v>
      </c>
      <c r="AA270" s="20"/>
      <c r="AE270" s="105">
        <v>1</v>
      </c>
      <c r="AF270" s="96">
        <v>1</v>
      </c>
      <c r="AG270" s="97">
        <f t="shared" ref="AG270:AG272" si="178">IF(AL270,AE270*AF270,0)</f>
        <v>1</v>
      </c>
      <c r="AH270" s="98">
        <f t="shared" ref="AH270:AH272" si="179">IF(AL270,AE270*4,0)</f>
        <v>4</v>
      </c>
      <c r="AI270" s="78">
        <f t="shared" ref="AI270:AI273" si="180">IFERROR(AG270/AH270*100,0)</f>
        <v>25</v>
      </c>
      <c r="AK270" s="68" t="s">
        <v>239</v>
      </c>
      <c r="AL270" s="153" t="b">
        <v>1</v>
      </c>
    </row>
    <row r="271" spans="1:38" ht="13.2" hidden="1" outlineLevel="1">
      <c r="A271" s="4"/>
      <c r="C271" s="104" t="s">
        <v>370</v>
      </c>
      <c r="AA271" s="20"/>
      <c r="AE271" s="105">
        <v>1</v>
      </c>
      <c r="AF271" s="96">
        <v>1</v>
      </c>
      <c r="AG271" s="97">
        <f t="shared" si="178"/>
        <v>1</v>
      </c>
      <c r="AH271" s="98">
        <f t="shared" si="179"/>
        <v>4</v>
      </c>
      <c r="AI271" s="78">
        <f t="shared" si="180"/>
        <v>25</v>
      </c>
      <c r="AK271" s="68" t="s">
        <v>239</v>
      </c>
      <c r="AL271" s="153" t="b">
        <v>1</v>
      </c>
    </row>
    <row r="272" spans="1:38" ht="13.2" hidden="1" outlineLevel="1">
      <c r="A272" s="4"/>
      <c r="C272" s="104" t="s">
        <v>371</v>
      </c>
      <c r="AA272" s="20"/>
      <c r="AE272" s="105">
        <v>1</v>
      </c>
      <c r="AF272" s="96">
        <v>2</v>
      </c>
      <c r="AG272" s="97">
        <f t="shared" si="178"/>
        <v>2</v>
      </c>
      <c r="AH272" s="98">
        <f t="shared" si="179"/>
        <v>4</v>
      </c>
      <c r="AI272" s="78">
        <f t="shared" si="180"/>
        <v>50</v>
      </c>
      <c r="AK272" s="68" t="s">
        <v>239</v>
      </c>
      <c r="AL272" s="153" t="b">
        <v>1</v>
      </c>
    </row>
    <row r="273" spans="1:38" ht="13.2">
      <c r="A273" s="4"/>
      <c r="AA273" s="20"/>
      <c r="AE273" s="105"/>
      <c r="AF273" s="106"/>
      <c r="AG273" s="97">
        <f t="shared" ref="AG273:AH273" si="181">SUM(AG270:AG272)</f>
        <v>4</v>
      </c>
      <c r="AH273" s="97">
        <f t="shared" si="181"/>
        <v>12</v>
      </c>
      <c r="AI273" s="78">
        <f t="shared" si="180"/>
        <v>33.333333333333329</v>
      </c>
      <c r="AK273" s="68"/>
      <c r="AL273" s="153"/>
    </row>
    <row r="274" spans="1:38" ht="13.2" collapsed="1">
      <c r="A274" s="10" t="s">
        <v>188</v>
      </c>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12"/>
      <c r="AB274" s="10"/>
      <c r="AC274" s="10"/>
      <c r="AD274" s="10"/>
      <c r="AE274" s="87"/>
      <c r="AF274" s="88"/>
      <c r="AG274" s="89"/>
      <c r="AH274" s="90"/>
      <c r="AI274" s="113"/>
      <c r="AK274" s="68" t="s">
        <v>237</v>
      </c>
      <c r="AL274" s="153" t="b">
        <v>1</v>
      </c>
    </row>
    <row r="275" spans="1:38" ht="13.2" hidden="1" outlineLevel="1">
      <c r="C275" s="4" t="s">
        <v>372</v>
      </c>
      <c r="AA275" s="20"/>
      <c r="AE275" s="105">
        <v>1</v>
      </c>
      <c r="AF275" s="96">
        <v>1</v>
      </c>
      <c r="AG275" s="97">
        <f t="shared" ref="AG275:AG279" si="182">IF(AL275,AE275*AF275,0)</f>
        <v>1</v>
      </c>
      <c r="AH275" s="98">
        <f t="shared" ref="AH275:AH279" si="183">IF(AL275,AE275*4,0)</f>
        <v>4</v>
      </c>
      <c r="AI275" s="78">
        <f t="shared" ref="AI275:AI280" si="184">IFERROR(AG275/AH275*100,0)</f>
        <v>25</v>
      </c>
      <c r="AK275" s="68" t="s">
        <v>239</v>
      </c>
      <c r="AL275" s="153" t="b">
        <v>1</v>
      </c>
    </row>
    <row r="276" spans="1:38" ht="13.2" hidden="1" outlineLevel="1">
      <c r="C276" s="4" t="s">
        <v>373</v>
      </c>
      <c r="AA276" s="20"/>
      <c r="AE276" s="105">
        <v>2</v>
      </c>
      <c r="AF276" s="96">
        <v>2</v>
      </c>
      <c r="AG276" s="97">
        <f t="shared" si="182"/>
        <v>4</v>
      </c>
      <c r="AH276" s="98">
        <f t="shared" si="183"/>
        <v>8</v>
      </c>
      <c r="AI276" s="78">
        <f t="shared" si="184"/>
        <v>50</v>
      </c>
      <c r="AK276" s="68" t="s">
        <v>239</v>
      </c>
      <c r="AL276" s="153" t="b">
        <v>1</v>
      </c>
    </row>
    <row r="277" spans="1:38" ht="13.2" hidden="1" outlineLevel="1">
      <c r="C277" s="4" t="s">
        <v>374</v>
      </c>
      <c r="AA277" s="20"/>
      <c r="AE277" s="105">
        <v>2</v>
      </c>
      <c r="AF277" s="96">
        <v>2</v>
      </c>
      <c r="AG277" s="97">
        <f t="shared" si="182"/>
        <v>4</v>
      </c>
      <c r="AH277" s="98">
        <f t="shared" si="183"/>
        <v>8</v>
      </c>
      <c r="AI277" s="78">
        <f t="shared" si="184"/>
        <v>50</v>
      </c>
      <c r="AK277" s="68" t="s">
        <v>239</v>
      </c>
      <c r="AL277" s="153" t="b">
        <v>1</v>
      </c>
    </row>
    <row r="278" spans="1:38" ht="13.2" hidden="1" outlineLevel="1">
      <c r="C278" s="4" t="s">
        <v>375</v>
      </c>
      <c r="AA278" s="20"/>
      <c r="AE278" s="105">
        <v>1</v>
      </c>
      <c r="AF278" s="96">
        <v>1</v>
      </c>
      <c r="AG278" s="97">
        <f t="shared" si="182"/>
        <v>1</v>
      </c>
      <c r="AH278" s="98">
        <f t="shared" si="183"/>
        <v>4</v>
      </c>
      <c r="AI278" s="78">
        <f t="shared" si="184"/>
        <v>25</v>
      </c>
      <c r="AK278" s="68" t="s">
        <v>239</v>
      </c>
      <c r="AL278" s="153" t="b">
        <v>1</v>
      </c>
    </row>
    <row r="279" spans="1:38" ht="13.2" hidden="1" outlineLevel="1">
      <c r="C279" s="4" t="s">
        <v>376</v>
      </c>
      <c r="AA279" s="20"/>
      <c r="AE279" s="105">
        <v>2</v>
      </c>
      <c r="AF279" s="96">
        <v>4</v>
      </c>
      <c r="AG279" s="97">
        <f t="shared" si="182"/>
        <v>8</v>
      </c>
      <c r="AH279" s="98">
        <f t="shared" si="183"/>
        <v>8</v>
      </c>
      <c r="AI279" s="78">
        <f t="shared" si="184"/>
        <v>100</v>
      </c>
      <c r="AK279" s="68" t="s">
        <v>239</v>
      </c>
      <c r="AL279" s="153" t="b">
        <v>1</v>
      </c>
    </row>
    <row r="280" spans="1:38" ht="13.2">
      <c r="A280" s="4"/>
      <c r="AA280" s="20"/>
      <c r="AE280" s="105"/>
      <c r="AF280" s="106"/>
      <c r="AG280" s="99">
        <f t="shared" ref="AG280:AH280" si="185">SUM(AG275:AG279)</f>
        <v>18</v>
      </c>
      <c r="AH280" s="99">
        <f t="shared" si="185"/>
        <v>32</v>
      </c>
      <c r="AI280" s="78">
        <f t="shared" si="184"/>
        <v>56.25</v>
      </c>
      <c r="AK280" s="68"/>
      <c r="AL280" s="153"/>
    </row>
    <row r="281" spans="1:38" ht="13.2" collapsed="1">
      <c r="A281" s="10" t="s">
        <v>189</v>
      </c>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12"/>
      <c r="AB281" s="10"/>
      <c r="AC281" s="10"/>
      <c r="AD281" s="10"/>
      <c r="AE281" s="87"/>
      <c r="AF281" s="88"/>
      <c r="AG281" s="89"/>
      <c r="AI281" s="113"/>
      <c r="AK281" s="68" t="s">
        <v>237</v>
      </c>
      <c r="AL281" s="153" t="b">
        <v>1</v>
      </c>
    </row>
    <row r="282" spans="1:38" ht="13.2" hidden="1" outlineLevel="1">
      <c r="C282" s="4" t="s">
        <v>377</v>
      </c>
      <c r="AA282" s="20"/>
      <c r="AE282" s="105">
        <v>1</v>
      </c>
      <c r="AF282" s="96">
        <v>1</v>
      </c>
      <c r="AG282" s="97">
        <f t="shared" ref="AG282:AG284" si="186">IF(AL282,AE282*AF282,0)</f>
        <v>1</v>
      </c>
      <c r="AH282" s="98">
        <f t="shared" ref="AH282:AH284" si="187">IF(AL282,AE282*4,0)</f>
        <v>4</v>
      </c>
      <c r="AI282" s="78">
        <f t="shared" ref="AI282:AI285" si="188">IFERROR(AG282/AH282*100,0)</f>
        <v>25</v>
      </c>
      <c r="AK282" s="68" t="s">
        <v>239</v>
      </c>
      <c r="AL282" s="153" t="b">
        <v>1</v>
      </c>
    </row>
    <row r="283" spans="1:38" ht="13.2" hidden="1" outlineLevel="1">
      <c r="C283" s="4" t="s">
        <v>378</v>
      </c>
      <c r="AA283" s="20"/>
      <c r="AE283" s="105">
        <v>2</v>
      </c>
      <c r="AF283" s="96">
        <v>3</v>
      </c>
      <c r="AG283" s="97">
        <f t="shared" si="186"/>
        <v>6</v>
      </c>
      <c r="AH283" s="98">
        <f t="shared" si="187"/>
        <v>8</v>
      </c>
      <c r="AI283" s="78">
        <f t="shared" si="188"/>
        <v>75</v>
      </c>
      <c r="AK283" s="68" t="s">
        <v>239</v>
      </c>
      <c r="AL283" s="153" t="b">
        <v>1</v>
      </c>
    </row>
    <row r="284" spans="1:38" ht="13.2" hidden="1" outlineLevel="1">
      <c r="C284" s="4" t="s">
        <v>379</v>
      </c>
      <c r="AA284" s="20"/>
      <c r="AE284" s="105">
        <v>2</v>
      </c>
      <c r="AF284" s="96">
        <v>4</v>
      </c>
      <c r="AG284" s="97">
        <f t="shared" si="186"/>
        <v>8</v>
      </c>
      <c r="AH284" s="98">
        <f t="shared" si="187"/>
        <v>8</v>
      </c>
      <c r="AI284" s="78">
        <f t="shared" si="188"/>
        <v>100</v>
      </c>
      <c r="AK284" s="68" t="s">
        <v>239</v>
      </c>
      <c r="AL284" s="153" t="b">
        <v>1</v>
      </c>
    </row>
    <row r="285" spans="1:38" ht="13.2">
      <c r="AA285" s="20"/>
      <c r="AE285" s="105"/>
      <c r="AF285" s="106"/>
      <c r="AG285" s="99">
        <f t="shared" ref="AG285:AH285" si="189">SUM(AG282:AG284)</f>
        <v>15</v>
      </c>
      <c r="AH285" s="99">
        <f t="shared" si="189"/>
        <v>20</v>
      </c>
      <c r="AI285" s="78">
        <f t="shared" si="188"/>
        <v>75</v>
      </c>
      <c r="AK285" s="68"/>
      <c r="AL285" s="153"/>
    </row>
    <row r="286" spans="1:38" ht="13.2">
      <c r="A286" s="164" t="s">
        <v>116</v>
      </c>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c r="AA286" s="73"/>
      <c r="AB286" s="9"/>
      <c r="AC286" s="9"/>
      <c r="AD286" s="9"/>
      <c r="AE286" s="109"/>
      <c r="AF286" s="110"/>
      <c r="AG286" s="119"/>
      <c r="AH286" s="120"/>
      <c r="AI286" s="78"/>
      <c r="AK286" s="68" t="s">
        <v>233</v>
      </c>
      <c r="AL286" s="153" t="b">
        <v>1</v>
      </c>
    </row>
    <row r="287" spans="1:38" ht="13.2">
      <c r="A287" s="82" t="s">
        <v>137</v>
      </c>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111"/>
      <c r="AB287" s="3"/>
      <c r="AC287" s="3"/>
      <c r="AD287" s="3"/>
      <c r="AE287" s="83"/>
      <c r="AF287" s="84"/>
      <c r="AG287" s="121">
        <f t="shared" ref="AG287:AH287" si="190">(AG292+AG297+AG302)</f>
        <v>20</v>
      </c>
      <c r="AH287" s="121">
        <f t="shared" si="190"/>
        <v>36</v>
      </c>
      <c r="AI287" s="78">
        <f>IFERROR(AG287/AH287*100,0)</f>
        <v>55.555555555555557</v>
      </c>
      <c r="AK287" s="68" t="s">
        <v>234</v>
      </c>
      <c r="AL287" s="153" t="b">
        <v>1</v>
      </c>
    </row>
    <row r="288" spans="1:38" ht="13.2">
      <c r="A288" s="10" t="s">
        <v>190</v>
      </c>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12"/>
      <c r="AB288" s="10"/>
      <c r="AC288" s="10"/>
      <c r="AD288" s="10"/>
      <c r="AE288" s="87"/>
      <c r="AF288" s="88"/>
      <c r="AG288" s="89"/>
      <c r="AH288" s="90"/>
      <c r="AI288" s="113"/>
      <c r="AK288" s="68" t="s">
        <v>237</v>
      </c>
      <c r="AL288" s="153" t="b">
        <v>1</v>
      </c>
    </row>
    <row r="289" spans="1:38" ht="13.2" outlineLevel="1">
      <c r="C289" s="4" t="s">
        <v>380</v>
      </c>
      <c r="AA289" s="20"/>
      <c r="AE289" s="105">
        <v>1</v>
      </c>
      <c r="AF289" s="96">
        <v>1</v>
      </c>
      <c r="AG289" s="97">
        <f t="shared" ref="AG289:AG291" si="191">IF(AL289,AE289*AF289,0)</f>
        <v>1</v>
      </c>
      <c r="AH289" s="98">
        <f t="shared" ref="AH289:AH291" si="192">IF(AL289,AE289*4,0)</f>
        <v>4</v>
      </c>
      <c r="AI289" s="78">
        <f t="shared" ref="AI289:AI292" si="193">IFERROR(AG289/AH289*100,0)</f>
        <v>25</v>
      </c>
      <c r="AK289" s="68" t="s">
        <v>239</v>
      </c>
      <c r="AL289" s="153" t="b">
        <v>1</v>
      </c>
    </row>
    <row r="290" spans="1:38" ht="13.2" outlineLevel="1">
      <c r="C290" s="4" t="s">
        <v>381</v>
      </c>
      <c r="AA290" s="20"/>
      <c r="AE290" s="105">
        <v>1</v>
      </c>
      <c r="AF290" s="96">
        <v>2</v>
      </c>
      <c r="AG290" s="97">
        <f t="shared" si="191"/>
        <v>2</v>
      </c>
      <c r="AH290" s="98">
        <f t="shared" si="192"/>
        <v>4</v>
      </c>
      <c r="AI290" s="78">
        <f t="shared" si="193"/>
        <v>50</v>
      </c>
      <c r="AK290" s="68" t="s">
        <v>239</v>
      </c>
      <c r="AL290" s="153" t="b">
        <v>1</v>
      </c>
    </row>
    <row r="291" spans="1:38" ht="13.2" outlineLevel="1">
      <c r="C291" s="4" t="s">
        <v>382</v>
      </c>
      <c r="AA291" s="20"/>
      <c r="AE291" s="105">
        <v>1</v>
      </c>
      <c r="AF291" s="96">
        <v>3</v>
      </c>
      <c r="AG291" s="97">
        <f t="shared" si="191"/>
        <v>3</v>
      </c>
      <c r="AH291" s="98">
        <f t="shared" si="192"/>
        <v>4</v>
      </c>
      <c r="AI291" s="78">
        <f t="shared" si="193"/>
        <v>75</v>
      </c>
      <c r="AK291" s="68" t="s">
        <v>239</v>
      </c>
      <c r="AL291" s="153" t="b">
        <v>1</v>
      </c>
    </row>
    <row r="292" spans="1:38" ht="13.2">
      <c r="AA292" s="20"/>
      <c r="AE292" s="105"/>
      <c r="AF292" s="106"/>
      <c r="AG292" s="99">
        <f t="shared" ref="AG292:AH292" si="194">SUM(AG289:AG291)</f>
        <v>6</v>
      </c>
      <c r="AH292" s="99">
        <f t="shared" si="194"/>
        <v>12</v>
      </c>
      <c r="AI292" s="78">
        <f t="shared" si="193"/>
        <v>50</v>
      </c>
      <c r="AK292" s="68"/>
      <c r="AL292" s="153"/>
    </row>
    <row r="293" spans="1:38" ht="13.2" collapsed="1">
      <c r="A293" s="10" t="s">
        <v>383</v>
      </c>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12"/>
      <c r="AB293" s="10"/>
      <c r="AC293" s="10"/>
      <c r="AD293" s="10"/>
      <c r="AE293" s="87"/>
      <c r="AF293" s="88"/>
      <c r="AG293" s="89"/>
      <c r="AH293" s="90"/>
      <c r="AI293" s="113"/>
      <c r="AK293" s="68" t="s">
        <v>237</v>
      </c>
      <c r="AL293" s="153" t="b">
        <v>1</v>
      </c>
    </row>
    <row r="294" spans="1:38" ht="13.2" hidden="1" outlineLevel="1">
      <c r="C294" s="4" t="s">
        <v>384</v>
      </c>
      <c r="AA294" s="20"/>
      <c r="AE294" s="105">
        <v>1</v>
      </c>
      <c r="AF294" s="96">
        <v>1</v>
      </c>
      <c r="AG294" s="97">
        <f t="shared" ref="AG294:AG296" si="195">IF(AL294,AE294*AF294,0)</f>
        <v>1</v>
      </c>
      <c r="AH294" s="98">
        <f t="shared" ref="AH294:AH296" si="196">IF(AL294,AE294*4,0)</f>
        <v>4</v>
      </c>
      <c r="AI294" s="78">
        <f t="shared" ref="AI294:AI297" si="197">IFERROR(AG294/AH294*100,0)</f>
        <v>25</v>
      </c>
      <c r="AK294" s="68" t="s">
        <v>239</v>
      </c>
      <c r="AL294" s="153" t="b">
        <v>1</v>
      </c>
    </row>
    <row r="295" spans="1:38" ht="13.2" hidden="1" outlineLevel="1">
      <c r="C295" s="4" t="s">
        <v>385</v>
      </c>
      <c r="AA295" s="20"/>
      <c r="AE295" s="105">
        <v>1</v>
      </c>
      <c r="AF295" s="96">
        <v>2</v>
      </c>
      <c r="AG295" s="97">
        <f t="shared" si="195"/>
        <v>2</v>
      </c>
      <c r="AH295" s="98">
        <f t="shared" si="196"/>
        <v>4</v>
      </c>
      <c r="AI295" s="78">
        <f t="shared" si="197"/>
        <v>50</v>
      </c>
      <c r="AK295" s="68" t="s">
        <v>239</v>
      </c>
      <c r="AL295" s="153" t="b">
        <v>1</v>
      </c>
    </row>
    <row r="296" spans="1:38" ht="13.2" hidden="1" outlineLevel="1">
      <c r="C296" s="4" t="s">
        <v>386</v>
      </c>
      <c r="AA296" s="20"/>
      <c r="AE296" s="105">
        <v>1</v>
      </c>
      <c r="AF296" s="96">
        <v>2</v>
      </c>
      <c r="AG296" s="97">
        <f t="shared" si="195"/>
        <v>2</v>
      </c>
      <c r="AH296" s="98">
        <f t="shared" si="196"/>
        <v>4</v>
      </c>
      <c r="AI296" s="78">
        <f t="shared" si="197"/>
        <v>50</v>
      </c>
      <c r="AK296" s="68" t="s">
        <v>239</v>
      </c>
      <c r="AL296" s="153" t="b">
        <v>1</v>
      </c>
    </row>
    <row r="297" spans="1:38" ht="13.2">
      <c r="AA297" s="20"/>
      <c r="AE297" s="105"/>
      <c r="AF297" s="106"/>
      <c r="AG297" s="99">
        <f t="shared" ref="AG297:AH297" si="198">SUM(AG294:AG296)</f>
        <v>5</v>
      </c>
      <c r="AH297" s="99">
        <f t="shared" si="198"/>
        <v>12</v>
      </c>
      <c r="AI297" s="78">
        <f t="shared" si="197"/>
        <v>41.666666666666671</v>
      </c>
      <c r="AK297" s="68"/>
      <c r="AL297" s="153"/>
    </row>
    <row r="298" spans="1:38" ht="13.2" collapsed="1">
      <c r="A298" s="10" t="s">
        <v>387</v>
      </c>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12"/>
      <c r="AB298" s="10"/>
      <c r="AC298" s="10"/>
      <c r="AD298" s="10"/>
      <c r="AE298" s="87"/>
      <c r="AF298" s="88"/>
      <c r="AG298" s="89"/>
      <c r="AH298" s="90"/>
      <c r="AI298" s="113"/>
      <c r="AK298" s="68" t="s">
        <v>237</v>
      </c>
      <c r="AL298" s="153" t="b">
        <v>1</v>
      </c>
    </row>
    <row r="299" spans="1:38" ht="13.2" hidden="1" outlineLevel="1">
      <c r="C299" s="4" t="s">
        <v>388</v>
      </c>
      <c r="AA299" s="20"/>
      <c r="AE299" s="105">
        <v>1</v>
      </c>
      <c r="AF299" s="96">
        <v>2</v>
      </c>
      <c r="AG299" s="97">
        <f t="shared" ref="AG299:AG301" si="199">IF(AL299,AE299*AF299,0)</f>
        <v>2</v>
      </c>
      <c r="AH299" s="98">
        <f t="shared" ref="AH299:AH301" si="200">IF(AL299,AE299*4,0)</f>
        <v>4</v>
      </c>
      <c r="AI299" s="78">
        <f t="shared" ref="AI299:AI302" si="201">IFERROR(AG299/AH299*100,0)</f>
        <v>50</v>
      </c>
      <c r="AK299" s="68" t="s">
        <v>239</v>
      </c>
      <c r="AL299" s="153" t="b">
        <v>1</v>
      </c>
    </row>
    <row r="300" spans="1:38" ht="13.2" hidden="1" outlineLevel="1">
      <c r="C300" s="4" t="s">
        <v>389</v>
      </c>
      <c r="AA300" s="20"/>
      <c r="AE300" s="105">
        <v>1</v>
      </c>
      <c r="AF300" s="96">
        <v>3</v>
      </c>
      <c r="AG300" s="97">
        <f t="shared" si="199"/>
        <v>3</v>
      </c>
      <c r="AH300" s="98">
        <f t="shared" si="200"/>
        <v>4</v>
      </c>
      <c r="AI300" s="78">
        <f t="shared" si="201"/>
        <v>75</v>
      </c>
      <c r="AK300" s="68" t="s">
        <v>239</v>
      </c>
      <c r="AL300" s="153" t="b">
        <v>1</v>
      </c>
    </row>
    <row r="301" spans="1:38" ht="13.2" hidden="1" outlineLevel="1">
      <c r="C301" s="4" t="s">
        <v>390</v>
      </c>
      <c r="AA301" s="20"/>
      <c r="AE301" s="105">
        <v>1</v>
      </c>
      <c r="AF301" s="96">
        <v>4</v>
      </c>
      <c r="AG301" s="97">
        <f t="shared" si="199"/>
        <v>4</v>
      </c>
      <c r="AH301" s="98">
        <f t="shared" si="200"/>
        <v>4</v>
      </c>
      <c r="AI301" s="78">
        <f t="shared" si="201"/>
        <v>100</v>
      </c>
      <c r="AK301" s="68" t="s">
        <v>239</v>
      </c>
      <c r="AL301" s="153" t="b">
        <v>1</v>
      </c>
    </row>
    <row r="302" spans="1:38" ht="13.2">
      <c r="AA302" s="20"/>
      <c r="AE302" s="105"/>
      <c r="AF302" s="106"/>
      <c r="AG302" s="99">
        <f t="shared" ref="AG302:AH302" si="202">SUM(AG299:AG301)</f>
        <v>9</v>
      </c>
      <c r="AH302" s="99">
        <f t="shared" si="202"/>
        <v>12</v>
      </c>
      <c r="AI302" s="78">
        <f t="shared" si="201"/>
        <v>75</v>
      </c>
      <c r="AK302" s="68"/>
      <c r="AL302" s="153"/>
    </row>
    <row r="303" spans="1:38" ht="13.2">
      <c r="A303" s="164" t="s">
        <v>117</v>
      </c>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c r="AA303" s="73"/>
      <c r="AB303" s="9"/>
      <c r="AC303" s="9"/>
      <c r="AD303" s="9"/>
      <c r="AE303" s="109"/>
      <c r="AF303" s="110"/>
      <c r="AG303" s="119"/>
      <c r="AH303" s="120"/>
      <c r="AI303" s="78"/>
      <c r="AK303" s="68" t="s">
        <v>233</v>
      </c>
      <c r="AL303" s="153" t="b">
        <v>1</v>
      </c>
    </row>
    <row r="304" spans="1:38" ht="13.2">
      <c r="A304" s="82" t="s">
        <v>138</v>
      </c>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111"/>
      <c r="AB304" s="3"/>
      <c r="AC304" s="3"/>
      <c r="AD304" s="3"/>
      <c r="AE304" s="83"/>
      <c r="AF304" s="84"/>
      <c r="AG304" s="121">
        <f t="shared" ref="AG304:AH304" si="203">(AG309+AG314+AG319)</f>
        <v>18</v>
      </c>
      <c r="AH304" s="121">
        <f t="shared" si="203"/>
        <v>36</v>
      </c>
      <c r="AI304" s="78">
        <f>IFERROR(AG304/AH304*100,0)</f>
        <v>50</v>
      </c>
      <c r="AK304" s="68" t="s">
        <v>234</v>
      </c>
      <c r="AL304" s="153" t="b">
        <v>1</v>
      </c>
    </row>
    <row r="305" spans="1:38" ht="13.2">
      <c r="A305" s="10" t="s">
        <v>193</v>
      </c>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12"/>
      <c r="AB305" s="10"/>
      <c r="AC305" s="10"/>
      <c r="AD305" s="10"/>
      <c r="AE305" s="87"/>
      <c r="AF305" s="88"/>
      <c r="AG305" s="89"/>
      <c r="AH305" s="90"/>
      <c r="AI305" s="113"/>
      <c r="AK305" s="68" t="s">
        <v>237</v>
      </c>
      <c r="AL305" s="153" t="b">
        <v>1</v>
      </c>
    </row>
    <row r="306" spans="1:38" ht="13.2" outlineLevel="1">
      <c r="C306" s="4" t="s">
        <v>391</v>
      </c>
      <c r="AA306" s="20"/>
      <c r="AE306" s="105">
        <v>1</v>
      </c>
      <c r="AF306" s="96">
        <v>1</v>
      </c>
      <c r="AG306" s="97">
        <f t="shared" ref="AG306:AG308" si="204">IF(AL306,AE306*AF306,0)</f>
        <v>1</v>
      </c>
      <c r="AH306" s="98">
        <f t="shared" ref="AH306:AH308" si="205">IF(AL306,AE306*4,0)</f>
        <v>4</v>
      </c>
      <c r="AI306" s="78">
        <f t="shared" ref="AI306:AI309" si="206">IFERROR(AG306/AH306*100,0)</f>
        <v>25</v>
      </c>
      <c r="AK306" s="68" t="s">
        <v>239</v>
      </c>
      <c r="AL306" s="153" t="b">
        <v>1</v>
      </c>
    </row>
    <row r="307" spans="1:38" ht="13.2" outlineLevel="1">
      <c r="C307" s="4" t="s">
        <v>392</v>
      </c>
      <c r="AA307" s="20"/>
      <c r="AE307" s="105">
        <v>1</v>
      </c>
      <c r="AF307" s="96">
        <v>2</v>
      </c>
      <c r="AG307" s="97">
        <f t="shared" si="204"/>
        <v>2</v>
      </c>
      <c r="AH307" s="98">
        <f t="shared" si="205"/>
        <v>4</v>
      </c>
      <c r="AI307" s="78">
        <f t="shared" si="206"/>
        <v>50</v>
      </c>
      <c r="AK307" s="68" t="s">
        <v>239</v>
      </c>
      <c r="AL307" s="153" t="b">
        <v>1</v>
      </c>
    </row>
    <row r="308" spans="1:38" ht="13.2" outlineLevel="1">
      <c r="C308" s="4" t="s">
        <v>393</v>
      </c>
      <c r="AA308" s="20"/>
      <c r="AE308" s="105">
        <v>1</v>
      </c>
      <c r="AF308" s="96">
        <v>3</v>
      </c>
      <c r="AG308" s="97">
        <f t="shared" si="204"/>
        <v>3</v>
      </c>
      <c r="AH308" s="98">
        <f t="shared" si="205"/>
        <v>4</v>
      </c>
      <c r="AI308" s="78">
        <f t="shared" si="206"/>
        <v>75</v>
      </c>
      <c r="AK308" s="68" t="s">
        <v>239</v>
      </c>
      <c r="AL308" s="153" t="b">
        <v>1</v>
      </c>
    </row>
    <row r="309" spans="1:38" ht="13.2">
      <c r="AA309" s="20"/>
      <c r="AE309" s="105"/>
      <c r="AF309" s="106"/>
      <c r="AG309" s="99">
        <f t="shared" ref="AG309:AH309" si="207">SUM(AG305:AG308)</f>
        <v>6</v>
      </c>
      <c r="AH309" s="99">
        <f t="shared" si="207"/>
        <v>12</v>
      </c>
      <c r="AI309" s="78">
        <f t="shared" si="206"/>
        <v>50</v>
      </c>
      <c r="AK309" s="68"/>
      <c r="AL309" s="153"/>
    </row>
    <row r="310" spans="1:38" ht="13.2">
      <c r="A310" s="10" t="s">
        <v>194</v>
      </c>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12"/>
      <c r="AB310" s="10"/>
      <c r="AC310" s="10"/>
      <c r="AD310" s="10"/>
      <c r="AE310" s="87"/>
      <c r="AF310" s="88"/>
      <c r="AG310" s="89"/>
      <c r="AH310" s="90"/>
      <c r="AI310" s="113"/>
      <c r="AK310" s="68" t="s">
        <v>237</v>
      </c>
      <c r="AL310" s="153" t="b">
        <v>1</v>
      </c>
    </row>
    <row r="311" spans="1:38" ht="13.2" outlineLevel="1">
      <c r="A311" s="4"/>
      <c r="C311" s="4" t="s">
        <v>394</v>
      </c>
      <c r="AA311" s="20"/>
      <c r="AE311" s="105">
        <v>1</v>
      </c>
      <c r="AF311" s="96">
        <v>0</v>
      </c>
      <c r="AG311" s="97">
        <f t="shared" ref="AG311:AG313" si="208">IF(AL311,AE311*AF311,0)</f>
        <v>0</v>
      </c>
      <c r="AH311" s="98">
        <f t="shared" ref="AH311:AH313" si="209">IF(AL311,AE311*4,0)</f>
        <v>4</v>
      </c>
      <c r="AI311" s="78">
        <f t="shared" ref="AI311:AI314" si="210">IFERROR(AG311/AH311*100,0)</f>
        <v>0</v>
      </c>
      <c r="AK311" s="68" t="s">
        <v>239</v>
      </c>
      <c r="AL311" s="153" t="b">
        <v>1</v>
      </c>
    </row>
    <row r="312" spans="1:38" ht="13.2" outlineLevel="1">
      <c r="A312" s="4"/>
      <c r="C312" s="4" t="s">
        <v>529</v>
      </c>
      <c r="AA312" s="20"/>
      <c r="AE312" s="105">
        <v>1</v>
      </c>
      <c r="AF312" s="96">
        <v>1</v>
      </c>
      <c r="AG312" s="97">
        <f t="shared" si="208"/>
        <v>1</v>
      </c>
      <c r="AH312" s="98">
        <f t="shared" si="209"/>
        <v>4</v>
      </c>
      <c r="AI312" s="78">
        <f t="shared" si="210"/>
        <v>25</v>
      </c>
      <c r="AK312" s="68" t="s">
        <v>239</v>
      </c>
      <c r="AL312" s="153" t="b">
        <v>1</v>
      </c>
    </row>
    <row r="313" spans="1:38" ht="13.2" outlineLevel="1">
      <c r="A313" s="4"/>
      <c r="C313" s="4" t="s">
        <v>395</v>
      </c>
      <c r="AA313" s="20"/>
      <c r="AE313" s="105">
        <v>1</v>
      </c>
      <c r="AF313" s="96">
        <v>2</v>
      </c>
      <c r="AG313" s="97">
        <f t="shared" si="208"/>
        <v>2</v>
      </c>
      <c r="AH313" s="98">
        <f t="shared" si="209"/>
        <v>4</v>
      </c>
      <c r="AI313" s="78">
        <f t="shared" si="210"/>
        <v>50</v>
      </c>
      <c r="AK313" s="68" t="s">
        <v>239</v>
      </c>
      <c r="AL313" s="153" t="b">
        <v>1</v>
      </c>
    </row>
    <row r="314" spans="1:38" ht="13.2">
      <c r="A314" s="4"/>
      <c r="AA314" s="20"/>
      <c r="AE314" s="105"/>
      <c r="AF314" s="106"/>
      <c r="AG314" s="99">
        <f t="shared" ref="AG314:AH314" si="211">SUM(AG310:AG313)</f>
        <v>3</v>
      </c>
      <c r="AH314" s="99">
        <f t="shared" si="211"/>
        <v>12</v>
      </c>
      <c r="AI314" s="78">
        <f t="shared" si="210"/>
        <v>25</v>
      </c>
      <c r="AK314" s="68"/>
      <c r="AL314" s="153"/>
    </row>
    <row r="315" spans="1:38" ht="13.2">
      <c r="A315" s="10" t="s">
        <v>396</v>
      </c>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12"/>
      <c r="AB315" s="10"/>
      <c r="AC315" s="10"/>
      <c r="AD315" s="10"/>
      <c r="AE315" s="87"/>
      <c r="AF315" s="88"/>
      <c r="AG315" s="89"/>
      <c r="AH315" s="90"/>
      <c r="AI315" s="113"/>
      <c r="AK315" s="68" t="s">
        <v>237</v>
      </c>
      <c r="AL315" s="153" t="b">
        <v>1</v>
      </c>
    </row>
    <row r="316" spans="1:38" ht="13.2" outlineLevel="1">
      <c r="C316" s="104" t="s">
        <v>397</v>
      </c>
      <c r="D316" s="104"/>
      <c r="AA316" s="20"/>
      <c r="AE316" s="105">
        <v>1</v>
      </c>
      <c r="AF316" s="96">
        <v>2</v>
      </c>
      <c r="AG316" s="97">
        <f t="shared" ref="AG316:AG318" si="212">IF(AL316,AE316*AF316,0)</f>
        <v>2</v>
      </c>
      <c r="AH316" s="98">
        <f t="shared" ref="AH316:AH318" si="213">IF(AL316,AE316*4,0)</f>
        <v>4</v>
      </c>
      <c r="AI316" s="78">
        <f t="shared" ref="AI316:AI319" si="214">IFERROR(AG316/AH316*100,0)</f>
        <v>50</v>
      </c>
      <c r="AK316" s="68" t="s">
        <v>239</v>
      </c>
      <c r="AL316" s="153" t="b">
        <v>1</v>
      </c>
    </row>
    <row r="317" spans="1:38" ht="13.2" outlineLevel="1">
      <c r="C317" s="104" t="s">
        <v>398</v>
      </c>
      <c r="D317" s="104"/>
      <c r="AA317" s="20"/>
      <c r="AE317" s="105">
        <v>1</v>
      </c>
      <c r="AF317" s="96">
        <v>3</v>
      </c>
      <c r="AG317" s="97">
        <f t="shared" si="212"/>
        <v>3</v>
      </c>
      <c r="AH317" s="98">
        <f t="shared" si="213"/>
        <v>4</v>
      </c>
      <c r="AI317" s="78">
        <f t="shared" si="214"/>
        <v>75</v>
      </c>
      <c r="AK317" s="68" t="s">
        <v>239</v>
      </c>
      <c r="AL317" s="153" t="b">
        <v>1</v>
      </c>
    </row>
    <row r="318" spans="1:38" ht="13.2" outlineLevel="1">
      <c r="C318" s="104" t="s">
        <v>399</v>
      </c>
      <c r="D318" s="104"/>
      <c r="AA318" s="20"/>
      <c r="AE318" s="105">
        <v>1</v>
      </c>
      <c r="AF318" s="96">
        <v>4</v>
      </c>
      <c r="AG318" s="97">
        <f t="shared" si="212"/>
        <v>4</v>
      </c>
      <c r="AH318" s="98">
        <f t="shared" si="213"/>
        <v>4</v>
      </c>
      <c r="AI318" s="78">
        <f t="shared" si="214"/>
        <v>100</v>
      </c>
      <c r="AK318" s="68" t="s">
        <v>239</v>
      </c>
      <c r="AL318" s="153" t="b">
        <v>1</v>
      </c>
    </row>
    <row r="319" spans="1:38" ht="13.2">
      <c r="AA319" s="20"/>
      <c r="AE319" s="105"/>
      <c r="AF319" s="106"/>
      <c r="AG319" s="99">
        <f t="shared" ref="AG319:AH319" si="215">SUM(AG316:AG318)</f>
        <v>9</v>
      </c>
      <c r="AH319" s="99">
        <f t="shared" si="215"/>
        <v>12</v>
      </c>
      <c r="AI319" s="78">
        <f t="shared" si="214"/>
        <v>75</v>
      </c>
      <c r="AK319" s="68"/>
      <c r="AL319" s="153"/>
    </row>
    <row r="320" spans="1:38" ht="13.2">
      <c r="A320" s="165" t="s">
        <v>118</v>
      </c>
      <c r="B320" s="166"/>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22"/>
      <c r="AF320" s="123"/>
      <c r="AG320" s="122"/>
      <c r="AH320" s="122"/>
      <c r="AI320" s="124"/>
      <c r="AK320" s="68" t="s">
        <v>233</v>
      </c>
      <c r="AL320" s="153" t="b">
        <v>1</v>
      </c>
    </row>
    <row r="321" spans="1:38" ht="13.2">
      <c r="A321" s="82" t="s">
        <v>139</v>
      </c>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111"/>
      <c r="AB321" s="3"/>
      <c r="AC321" s="3"/>
      <c r="AD321" s="3"/>
      <c r="AE321" s="125"/>
      <c r="AF321" s="126"/>
      <c r="AG321" s="121">
        <f t="shared" ref="AG321:AH321" si="216">AG326+AG331+AG336</f>
        <v>26</v>
      </c>
      <c r="AH321" s="121">
        <f t="shared" si="216"/>
        <v>52</v>
      </c>
      <c r="AI321" s="78">
        <f>IFERROR(AG321/AH321*100,0)</f>
        <v>50</v>
      </c>
      <c r="AK321" s="68" t="s">
        <v>234</v>
      </c>
      <c r="AL321" s="153" t="b">
        <v>1</v>
      </c>
    </row>
    <row r="322" spans="1:38" ht="13.2">
      <c r="A322" s="127" t="s">
        <v>198</v>
      </c>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12"/>
      <c r="AB322" s="10"/>
      <c r="AC322" s="10"/>
      <c r="AD322" s="10"/>
      <c r="AE322" s="87"/>
      <c r="AF322" s="88"/>
      <c r="AG322" s="89"/>
      <c r="AH322" s="89"/>
      <c r="AI322" s="128"/>
      <c r="AK322" s="68" t="s">
        <v>237</v>
      </c>
      <c r="AL322" s="153" t="b">
        <v>1</v>
      </c>
    </row>
    <row r="323" spans="1:38" ht="13.2" outlineLevel="1">
      <c r="C323" s="4" t="s">
        <v>400</v>
      </c>
      <c r="AA323" s="20"/>
      <c r="AE323" s="105">
        <v>1</v>
      </c>
      <c r="AF323" s="96">
        <v>1</v>
      </c>
      <c r="AG323" s="97">
        <f t="shared" ref="AG323:AG325" si="217">IF(AL323,AE323*AF323,0)</f>
        <v>1</v>
      </c>
      <c r="AH323" s="98">
        <f t="shared" ref="AH323:AH325" si="218">IF(AL323,AE323*4,0)</f>
        <v>4</v>
      </c>
      <c r="AI323" s="78">
        <f t="shared" ref="AI323:AI326" si="219">IFERROR(AG323/AH323*100,0)</f>
        <v>25</v>
      </c>
      <c r="AK323" s="68" t="s">
        <v>239</v>
      </c>
      <c r="AL323" s="153" t="b">
        <v>1</v>
      </c>
    </row>
    <row r="324" spans="1:38" ht="13.2" outlineLevel="1">
      <c r="C324" s="4" t="s">
        <v>401</v>
      </c>
      <c r="AA324" s="20"/>
      <c r="AE324" s="105">
        <v>1</v>
      </c>
      <c r="AF324" s="96">
        <v>2</v>
      </c>
      <c r="AG324" s="97">
        <f t="shared" si="217"/>
        <v>2</v>
      </c>
      <c r="AH324" s="98">
        <f t="shared" si="218"/>
        <v>4</v>
      </c>
      <c r="AI324" s="78">
        <f t="shared" si="219"/>
        <v>50</v>
      </c>
      <c r="AK324" s="68" t="s">
        <v>239</v>
      </c>
      <c r="AL324" s="153" t="b">
        <v>1</v>
      </c>
    </row>
    <row r="325" spans="1:38" ht="13.2" outlineLevel="1">
      <c r="C325" s="4" t="s">
        <v>402</v>
      </c>
      <c r="AA325" s="20"/>
      <c r="AE325" s="105">
        <v>2</v>
      </c>
      <c r="AF325" s="96">
        <v>3</v>
      </c>
      <c r="AG325" s="97">
        <f t="shared" si="217"/>
        <v>6</v>
      </c>
      <c r="AH325" s="98">
        <f t="shared" si="218"/>
        <v>8</v>
      </c>
      <c r="AI325" s="78">
        <f t="shared" si="219"/>
        <v>75</v>
      </c>
      <c r="AK325" s="68" t="s">
        <v>239</v>
      </c>
      <c r="AL325" s="153" t="b">
        <v>1</v>
      </c>
    </row>
    <row r="326" spans="1:38" ht="13.2">
      <c r="AA326" s="20"/>
      <c r="AE326" s="105"/>
      <c r="AF326" s="106"/>
      <c r="AG326" s="99">
        <f t="shared" ref="AG326:AH326" si="220">SUM(AG323:AG325)</f>
        <v>9</v>
      </c>
      <c r="AH326" s="99">
        <f t="shared" si="220"/>
        <v>16</v>
      </c>
      <c r="AI326" s="78">
        <f t="shared" si="219"/>
        <v>56.25</v>
      </c>
      <c r="AK326" s="68"/>
      <c r="AL326" s="153"/>
    </row>
    <row r="327" spans="1:38" ht="13.2" collapsed="1">
      <c r="A327" s="10" t="s">
        <v>197</v>
      </c>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12"/>
      <c r="AB327" s="10"/>
      <c r="AC327" s="10"/>
      <c r="AD327" s="10"/>
      <c r="AE327" s="87"/>
      <c r="AF327" s="88"/>
      <c r="AG327" s="89"/>
      <c r="AH327" s="90"/>
      <c r="AI327" s="113"/>
      <c r="AK327" s="68" t="s">
        <v>237</v>
      </c>
      <c r="AL327" s="153" t="b">
        <v>1</v>
      </c>
    </row>
    <row r="328" spans="1:38" ht="13.2" hidden="1" outlineLevel="1">
      <c r="C328" s="4" t="s">
        <v>403</v>
      </c>
      <c r="AA328" s="20"/>
      <c r="AE328" s="105">
        <v>1</v>
      </c>
      <c r="AF328" s="96">
        <v>1</v>
      </c>
      <c r="AG328" s="97">
        <f t="shared" ref="AG328:AG330" si="221">IF(AL328,AE328*AF328,0)</f>
        <v>1</v>
      </c>
      <c r="AH328" s="98">
        <f t="shared" ref="AH328:AH330" si="222">IF(AL328,AE328*4,0)</f>
        <v>4</v>
      </c>
      <c r="AI328" s="78">
        <f t="shared" ref="AI328:AI331" si="223">IFERROR(AG328/AH328*100,0)</f>
        <v>25</v>
      </c>
      <c r="AK328" s="68" t="s">
        <v>239</v>
      </c>
      <c r="AL328" s="153" t="b">
        <v>1</v>
      </c>
    </row>
    <row r="329" spans="1:38" ht="13.2" hidden="1" outlineLevel="1">
      <c r="C329" s="4" t="s">
        <v>404</v>
      </c>
      <c r="AA329" s="20"/>
      <c r="AE329" s="105">
        <v>1</v>
      </c>
      <c r="AF329" s="96">
        <v>2</v>
      </c>
      <c r="AG329" s="97">
        <f t="shared" si="221"/>
        <v>2</v>
      </c>
      <c r="AH329" s="98">
        <f t="shared" si="222"/>
        <v>4</v>
      </c>
      <c r="AI329" s="78">
        <f t="shared" si="223"/>
        <v>50</v>
      </c>
      <c r="AK329" s="68" t="s">
        <v>239</v>
      </c>
      <c r="AL329" s="153" t="b">
        <v>1</v>
      </c>
    </row>
    <row r="330" spans="1:38" ht="13.2" hidden="1" outlineLevel="1">
      <c r="C330" s="4" t="s">
        <v>405</v>
      </c>
      <c r="AA330" s="20"/>
      <c r="AE330" s="105">
        <v>2</v>
      </c>
      <c r="AF330" s="96">
        <v>2</v>
      </c>
      <c r="AG330" s="97">
        <f t="shared" si="221"/>
        <v>4</v>
      </c>
      <c r="AH330" s="98">
        <f t="shared" si="222"/>
        <v>8</v>
      </c>
      <c r="AI330" s="78">
        <f t="shared" si="223"/>
        <v>50</v>
      </c>
      <c r="AK330" s="68" t="s">
        <v>239</v>
      </c>
      <c r="AL330" s="153" t="b">
        <v>1</v>
      </c>
    </row>
    <row r="331" spans="1:38" ht="13.2">
      <c r="AA331" s="20"/>
      <c r="AE331" s="105"/>
      <c r="AF331" s="106"/>
      <c r="AG331" s="99">
        <f t="shared" ref="AG331:AH331" si="224">SUM(AG328:AG330)</f>
        <v>7</v>
      </c>
      <c r="AH331" s="99">
        <f t="shared" si="224"/>
        <v>16</v>
      </c>
      <c r="AI331" s="78">
        <f t="shared" si="223"/>
        <v>43.75</v>
      </c>
      <c r="AK331" s="68"/>
      <c r="AL331" s="153"/>
    </row>
    <row r="332" spans="1:38" ht="13.2" collapsed="1">
      <c r="A332" s="10" t="s">
        <v>406</v>
      </c>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12"/>
      <c r="AB332" s="10"/>
      <c r="AC332" s="10"/>
      <c r="AD332" s="10"/>
      <c r="AE332" s="87"/>
      <c r="AF332" s="88"/>
      <c r="AG332" s="89"/>
      <c r="AH332" s="90"/>
      <c r="AI332" s="113"/>
      <c r="AK332" s="68" t="s">
        <v>237</v>
      </c>
      <c r="AL332" s="153" t="b">
        <v>1</v>
      </c>
    </row>
    <row r="333" spans="1:38" ht="13.2" hidden="1" outlineLevel="1">
      <c r="C333" s="4" t="s">
        <v>407</v>
      </c>
      <c r="AA333" s="20"/>
      <c r="AE333" s="105">
        <v>2</v>
      </c>
      <c r="AF333" s="96">
        <v>1</v>
      </c>
      <c r="AG333" s="97">
        <f t="shared" ref="AG333:AG335" si="225">IF(AL333,AE333*AF333,0)</f>
        <v>2</v>
      </c>
      <c r="AH333" s="98">
        <f t="shared" ref="AH333:AH335" si="226">IF(AL333,AE333*4,0)</f>
        <v>8</v>
      </c>
      <c r="AI333" s="78">
        <f t="shared" ref="AI333:AI336" si="227">IFERROR(AG333/AH333*100,0)</f>
        <v>25</v>
      </c>
      <c r="AK333" s="68" t="s">
        <v>239</v>
      </c>
      <c r="AL333" s="153" t="b">
        <v>1</v>
      </c>
    </row>
    <row r="334" spans="1:38" ht="13.2" hidden="1" outlineLevel="1">
      <c r="C334" s="4" t="s">
        <v>408</v>
      </c>
      <c r="AA334" s="20"/>
      <c r="AE334" s="105">
        <v>1</v>
      </c>
      <c r="AF334" s="96">
        <v>2</v>
      </c>
      <c r="AG334" s="97">
        <f t="shared" si="225"/>
        <v>2</v>
      </c>
      <c r="AH334" s="98">
        <f t="shared" si="226"/>
        <v>4</v>
      </c>
      <c r="AI334" s="78">
        <f t="shared" si="227"/>
        <v>50</v>
      </c>
      <c r="AK334" s="68" t="s">
        <v>239</v>
      </c>
      <c r="AL334" s="153" t="b">
        <v>1</v>
      </c>
    </row>
    <row r="335" spans="1:38" ht="13.2" hidden="1" outlineLevel="1">
      <c r="C335" s="4" t="s">
        <v>409</v>
      </c>
      <c r="AA335" s="20"/>
      <c r="AE335" s="105">
        <v>2</v>
      </c>
      <c r="AF335" s="96">
        <v>3</v>
      </c>
      <c r="AG335" s="97">
        <f t="shared" si="225"/>
        <v>6</v>
      </c>
      <c r="AH335" s="98">
        <f t="shared" si="226"/>
        <v>8</v>
      </c>
      <c r="AI335" s="78">
        <f t="shared" si="227"/>
        <v>75</v>
      </c>
      <c r="AK335" s="68" t="s">
        <v>239</v>
      </c>
      <c r="AL335" s="153" t="b">
        <v>1</v>
      </c>
    </row>
    <row r="336" spans="1:38" ht="13.2">
      <c r="A336" s="129"/>
      <c r="AA336" s="20"/>
      <c r="AE336" s="105"/>
      <c r="AF336" s="106"/>
      <c r="AG336" s="99">
        <f t="shared" ref="AG336:AH336" si="228">SUM(AG333:AG335)</f>
        <v>10</v>
      </c>
      <c r="AH336" s="99">
        <f t="shared" si="228"/>
        <v>20</v>
      </c>
      <c r="AI336" s="78">
        <f t="shared" si="227"/>
        <v>50</v>
      </c>
      <c r="AK336" s="68"/>
      <c r="AL336" s="153"/>
    </row>
    <row r="337" spans="1:38" ht="13.2">
      <c r="A337" s="165" t="s">
        <v>119</v>
      </c>
      <c r="B337" s="166"/>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22"/>
      <c r="AF337" s="123"/>
      <c r="AG337" s="122"/>
      <c r="AH337" s="122"/>
      <c r="AI337" s="124"/>
      <c r="AK337" s="68" t="s">
        <v>233</v>
      </c>
      <c r="AL337" s="153" t="b">
        <v>1</v>
      </c>
    </row>
    <row r="338" spans="1:38" ht="13.2">
      <c r="A338" s="82" t="s">
        <v>140</v>
      </c>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111"/>
      <c r="AB338" s="3"/>
      <c r="AC338" s="3"/>
      <c r="AD338" s="3"/>
      <c r="AE338" s="125"/>
      <c r="AF338" s="126"/>
      <c r="AG338" s="130">
        <f t="shared" ref="AG338:AH338" si="229">AG343+AG348+AG353</f>
        <v>22</v>
      </c>
      <c r="AH338" s="130">
        <f t="shared" si="229"/>
        <v>40</v>
      </c>
      <c r="AI338" s="78">
        <f>IFERROR(AG338/AH338*100,0)</f>
        <v>55.000000000000007</v>
      </c>
      <c r="AK338" s="68" t="s">
        <v>234</v>
      </c>
      <c r="AL338" s="153" t="b">
        <v>1</v>
      </c>
    </row>
    <row r="339" spans="1:38" ht="13.2">
      <c r="A339" s="10" t="s">
        <v>199</v>
      </c>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12"/>
      <c r="AB339" s="10"/>
      <c r="AC339" s="10"/>
      <c r="AD339" s="10"/>
      <c r="AE339" s="87"/>
      <c r="AF339" s="88"/>
      <c r="AG339" s="131"/>
      <c r="AH339" s="131"/>
      <c r="AI339" s="113"/>
      <c r="AK339" s="68" t="s">
        <v>237</v>
      </c>
      <c r="AL339" s="153" t="b">
        <v>1</v>
      </c>
    </row>
    <row r="340" spans="1:38" ht="13.2" outlineLevel="1">
      <c r="C340" s="4" t="s">
        <v>410</v>
      </c>
      <c r="AA340" s="20"/>
      <c r="AE340" s="105">
        <v>1</v>
      </c>
      <c r="AF340" s="96">
        <v>1</v>
      </c>
      <c r="AG340" s="97">
        <f t="shared" ref="AG340:AG342" si="230">IF(AL340,AE340*AF340,0)</f>
        <v>1</v>
      </c>
      <c r="AH340" s="98">
        <f t="shared" ref="AH340:AH342" si="231">IF(AL340,AE340*4,0)</f>
        <v>4</v>
      </c>
      <c r="AI340" s="78">
        <f t="shared" ref="AI340:AI343" si="232">IFERROR(AG340/AH340*100,0)</f>
        <v>25</v>
      </c>
      <c r="AK340" s="68" t="s">
        <v>239</v>
      </c>
      <c r="AL340" s="153" t="b">
        <v>1</v>
      </c>
    </row>
    <row r="341" spans="1:38" ht="13.2" outlineLevel="1">
      <c r="C341" s="4" t="s">
        <v>411</v>
      </c>
      <c r="AA341" s="20"/>
      <c r="AE341" s="105">
        <v>1</v>
      </c>
      <c r="AF341" s="96">
        <v>2</v>
      </c>
      <c r="AG341" s="97">
        <f t="shared" si="230"/>
        <v>2</v>
      </c>
      <c r="AH341" s="98">
        <f t="shared" si="231"/>
        <v>4</v>
      </c>
      <c r="AI341" s="78">
        <f t="shared" si="232"/>
        <v>50</v>
      </c>
      <c r="AK341" s="68" t="s">
        <v>239</v>
      </c>
      <c r="AL341" s="153" t="b">
        <v>1</v>
      </c>
    </row>
    <row r="342" spans="1:38" ht="13.2" outlineLevel="1">
      <c r="C342" s="4" t="s">
        <v>412</v>
      </c>
      <c r="AA342" s="20"/>
      <c r="AE342" s="105">
        <v>1</v>
      </c>
      <c r="AF342" s="96">
        <v>2</v>
      </c>
      <c r="AG342" s="97">
        <f t="shared" si="230"/>
        <v>2</v>
      </c>
      <c r="AH342" s="98">
        <f t="shared" si="231"/>
        <v>4</v>
      </c>
      <c r="AI342" s="78">
        <f t="shared" si="232"/>
        <v>50</v>
      </c>
      <c r="AK342" s="68" t="s">
        <v>239</v>
      </c>
      <c r="AL342" s="153" t="b">
        <v>1</v>
      </c>
    </row>
    <row r="343" spans="1:38" ht="13.2">
      <c r="AA343" s="20"/>
      <c r="AE343" s="105"/>
      <c r="AF343" s="106"/>
      <c r="AG343" s="99">
        <f t="shared" ref="AG343:AH343" si="233">SUM(AG340:AG342)</f>
        <v>5</v>
      </c>
      <c r="AH343" s="99">
        <f t="shared" si="233"/>
        <v>12</v>
      </c>
      <c r="AI343" s="78">
        <f t="shared" si="232"/>
        <v>41.666666666666671</v>
      </c>
      <c r="AK343" s="68"/>
      <c r="AL343" s="153"/>
    </row>
    <row r="344" spans="1:38" ht="13.2" collapsed="1">
      <c r="A344" s="10" t="s">
        <v>200</v>
      </c>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12"/>
      <c r="AB344" s="10"/>
      <c r="AC344" s="10"/>
      <c r="AD344" s="10"/>
      <c r="AE344" s="87"/>
      <c r="AF344" s="88"/>
      <c r="AG344" s="131"/>
      <c r="AH344" s="131"/>
      <c r="AI344" s="113"/>
      <c r="AK344" s="68" t="s">
        <v>237</v>
      </c>
      <c r="AL344" s="153" t="b">
        <v>1</v>
      </c>
    </row>
    <row r="345" spans="1:38" ht="13.2" hidden="1" outlineLevel="1">
      <c r="C345" s="4" t="s">
        <v>413</v>
      </c>
      <c r="AA345" s="20"/>
      <c r="AE345" s="105">
        <v>1</v>
      </c>
      <c r="AF345" s="96">
        <v>1</v>
      </c>
      <c r="AG345" s="97">
        <f t="shared" ref="AG345:AG347" si="234">IF(AL345,AE345*AF345,0)</f>
        <v>1</v>
      </c>
      <c r="AH345" s="98">
        <f t="shared" ref="AH345:AH347" si="235">IF(AL345,AE345*4,0)</f>
        <v>4</v>
      </c>
      <c r="AI345" s="78">
        <f t="shared" ref="AI345:AI348" si="236">IFERROR(AG345/AH345*100,0)</f>
        <v>25</v>
      </c>
      <c r="AK345" s="68" t="s">
        <v>239</v>
      </c>
      <c r="AL345" s="153" t="b">
        <v>1</v>
      </c>
    </row>
    <row r="346" spans="1:38" ht="13.2" hidden="1" outlineLevel="1">
      <c r="C346" s="4" t="s">
        <v>414</v>
      </c>
      <c r="AA346" s="20"/>
      <c r="AE346" s="105">
        <v>2</v>
      </c>
      <c r="AF346" s="96">
        <v>2</v>
      </c>
      <c r="AG346" s="97">
        <f t="shared" si="234"/>
        <v>4</v>
      </c>
      <c r="AH346" s="98">
        <f t="shared" si="235"/>
        <v>8</v>
      </c>
      <c r="AI346" s="78">
        <f t="shared" si="236"/>
        <v>50</v>
      </c>
      <c r="AK346" s="68" t="s">
        <v>239</v>
      </c>
      <c r="AL346" s="153" t="b">
        <v>1</v>
      </c>
    </row>
    <row r="347" spans="1:38" ht="13.2" hidden="1" outlineLevel="1">
      <c r="C347" s="4" t="s">
        <v>415</v>
      </c>
      <c r="AA347" s="20"/>
      <c r="AE347" s="105">
        <v>1</v>
      </c>
      <c r="AF347" s="96">
        <v>3</v>
      </c>
      <c r="AG347" s="97">
        <f t="shared" si="234"/>
        <v>3</v>
      </c>
      <c r="AH347" s="98">
        <f t="shared" si="235"/>
        <v>4</v>
      </c>
      <c r="AI347" s="78">
        <f t="shared" si="236"/>
        <v>75</v>
      </c>
      <c r="AK347" s="68" t="s">
        <v>239</v>
      </c>
      <c r="AL347" s="153" t="b">
        <v>1</v>
      </c>
    </row>
    <row r="348" spans="1:38" ht="13.2">
      <c r="AA348" s="20"/>
      <c r="AE348" s="105"/>
      <c r="AF348" s="106"/>
      <c r="AG348" s="99">
        <f t="shared" ref="AG348:AH348" si="237">SUM(AG345:AG347)</f>
        <v>8</v>
      </c>
      <c r="AH348" s="99">
        <f t="shared" si="237"/>
        <v>16</v>
      </c>
      <c r="AI348" s="78">
        <f t="shared" si="236"/>
        <v>50</v>
      </c>
      <c r="AK348" s="68"/>
      <c r="AL348" s="153"/>
    </row>
    <row r="349" spans="1:38" ht="13.2" collapsed="1">
      <c r="A349" s="10" t="s">
        <v>201</v>
      </c>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12"/>
      <c r="AB349" s="10"/>
      <c r="AC349" s="10"/>
      <c r="AD349" s="10"/>
      <c r="AE349" s="87"/>
      <c r="AF349" s="88"/>
      <c r="AG349" s="131"/>
      <c r="AH349" s="131"/>
      <c r="AI349" s="113"/>
      <c r="AK349" s="68" t="s">
        <v>237</v>
      </c>
      <c r="AL349" s="153" t="b">
        <v>1</v>
      </c>
    </row>
    <row r="350" spans="1:38" ht="13.2" hidden="1" outlineLevel="1">
      <c r="C350" s="4" t="s">
        <v>416</v>
      </c>
      <c r="AA350" s="20"/>
      <c r="AE350" s="105">
        <v>1</v>
      </c>
      <c r="AF350" s="96">
        <v>2</v>
      </c>
      <c r="AG350" s="97">
        <f t="shared" ref="AG350:AG352" si="238">IF(AL350,AE350*AF350,0)</f>
        <v>2</v>
      </c>
      <c r="AH350" s="98">
        <f t="shared" ref="AH350:AH352" si="239">IF(AL350,AE350*4,0)</f>
        <v>4</v>
      </c>
      <c r="AI350" s="78">
        <f t="shared" ref="AI350:AI356" si="240">IFERROR(AG350/AH350*100,0)</f>
        <v>50</v>
      </c>
      <c r="AK350" s="68" t="s">
        <v>239</v>
      </c>
      <c r="AL350" s="153" t="b">
        <v>1</v>
      </c>
    </row>
    <row r="351" spans="1:38" ht="13.2" hidden="1" outlineLevel="1">
      <c r="C351" s="4" t="s">
        <v>417</v>
      </c>
      <c r="AA351" s="20"/>
      <c r="AE351" s="105">
        <v>1</v>
      </c>
      <c r="AF351" s="96">
        <v>3</v>
      </c>
      <c r="AG351" s="97">
        <f t="shared" si="238"/>
        <v>3</v>
      </c>
      <c r="AH351" s="98">
        <f t="shared" si="239"/>
        <v>4</v>
      </c>
      <c r="AI351" s="78">
        <f t="shared" si="240"/>
        <v>75</v>
      </c>
      <c r="AK351" s="68" t="s">
        <v>239</v>
      </c>
      <c r="AL351" s="153" t="b">
        <v>1</v>
      </c>
    </row>
    <row r="352" spans="1:38" ht="13.2" hidden="1" outlineLevel="1">
      <c r="C352" s="4" t="s">
        <v>418</v>
      </c>
      <c r="AA352" s="20"/>
      <c r="AE352" s="105">
        <v>1</v>
      </c>
      <c r="AF352" s="96">
        <v>4</v>
      </c>
      <c r="AG352" s="97">
        <f t="shared" si="238"/>
        <v>4</v>
      </c>
      <c r="AH352" s="98">
        <f t="shared" si="239"/>
        <v>4</v>
      </c>
      <c r="AI352" s="78">
        <f t="shared" si="240"/>
        <v>100</v>
      </c>
      <c r="AK352" s="68" t="s">
        <v>239</v>
      </c>
      <c r="AL352" s="153" t="b">
        <v>1</v>
      </c>
    </row>
    <row r="353" spans="1:38" ht="13.2">
      <c r="AA353" s="20"/>
      <c r="AE353" s="105"/>
      <c r="AF353" s="106"/>
      <c r="AG353" s="99">
        <f t="shared" ref="AG353:AH353" si="241">SUM(AG350:AG352)</f>
        <v>9</v>
      </c>
      <c r="AH353" s="99">
        <f t="shared" si="241"/>
        <v>12</v>
      </c>
      <c r="AI353" s="78">
        <f t="shared" si="240"/>
        <v>75</v>
      </c>
      <c r="AK353" s="68"/>
      <c r="AL353" s="153"/>
    </row>
    <row r="354" spans="1:38" ht="13.2">
      <c r="A354" s="193" t="s">
        <v>111</v>
      </c>
      <c r="B354" s="194"/>
      <c r="C354" s="194"/>
      <c r="D354" s="194"/>
      <c r="E354" s="194"/>
      <c r="F354" s="194"/>
      <c r="G354" s="194"/>
      <c r="H354" s="194"/>
      <c r="I354" s="194"/>
      <c r="J354" s="194"/>
      <c r="K354" s="194"/>
      <c r="L354" s="194"/>
      <c r="M354" s="194"/>
      <c r="N354" s="194"/>
      <c r="O354" s="194"/>
      <c r="P354" s="194"/>
      <c r="Q354" s="194"/>
      <c r="R354" s="194"/>
      <c r="S354" s="194"/>
      <c r="T354" s="194"/>
      <c r="U354" s="194"/>
      <c r="V354" s="194"/>
      <c r="W354" s="194"/>
      <c r="X354" s="194"/>
      <c r="Y354" s="194"/>
      <c r="Z354" s="194"/>
      <c r="AA354" s="195"/>
      <c r="AB354" s="195"/>
      <c r="AC354" s="195"/>
      <c r="AD354" s="195"/>
      <c r="AE354" s="196"/>
      <c r="AF354" s="197"/>
      <c r="AG354" s="198">
        <f t="shared" ref="AG354:AH354" si="242">AG355+AG405</f>
        <v>136</v>
      </c>
      <c r="AH354" s="198">
        <f t="shared" si="242"/>
        <v>220</v>
      </c>
      <c r="AI354" s="199">
        <f t="shared" si="240"/>
        <v>61.818181818181813</v>
      </c>
      <c r="AJ354" s="1"/>
      <c r="AK354" s="68" t="s">
        <v>232</v>
      </c>
      <c r="AL354" s="153" t="b">
        <v>1</v>
      </c>
    </row>
    <row r="355" spans="1:38" ht="13.2">
      <c r="A355" s="72" t="s">
        <v>419</v>
      </c>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73"/>
      <c r="AB355" s="73"/>
      <c r="AC355" s="73"/>
      <c r="AD355" s="73"/>
      <c r="AE355" s="74"/>
      <c r="AF355" s="75"/>
      <c r="AG355" s="119">
        <f t="shared" ref="AG355:AH355" si="243">AG356+AG372+AG389</f>
        <v>65</v>
      </c>
      <c r="AH355" s="119">
        <f t="shared" si="243"/>
        <v>112</v>
      </c>
      <c r="AI355" s="78">
        <f t="shared" si="240"/>
        <v>58.035714285714292</v>
      </c>
      <c r="AK355" s="68" t="s">
        <v>233</v>
      </c>
      <c r="AL355" s="153" t="b">
        <v>1</v>
      </c>
    </row>
    <row r="356" spans="1:38" ht="13.2">
      <c r="A356" s="82" t="s">
        <v>141</v>
      </c>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111"/>
      <c r="AB356" s="3"/>
      <c r="AC356" s="3"/>
      <c r="AD356" s="3"/>
      <c r="AE356" s="83"/>
      <c r="AF356" s="84"/>
      <c r="AG356" s="121">
        <f t="shared" ref="AG356:AH356" si="244">AG361+AG366+AG371</f>
        <v>21</v>
      </c>
      <c r="AH356" s="121">
        <f t="shared" si="244"/>
        <v>36</v>
      </c>
      <c r="AI356" s="78">
        <f t="shared" si="240"/>
        <v>58.333333333333336</v>
      </c>
      <c r="AK356" s="68" t="s">
        <v>234</v>
      </c>
      <c r="AL356" s="153" t="b">
        <v>1</v>
      </c>
    </row>
    <row r="357" spans="1:38" ht="13.2">
      <c r="A357" s="10" t="s">
        <v>420</v>
      </c>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12"/>
      <c r="AB357" s="10"/>
      <c r="AC357" s="10"/>
      <c r="AD357" s="10"/>
      <c r="AE357" s="87"/>
      <c r="AF357" s="88"/>
      <c r="AG357" s="89"/>
      <c r="AH357" s="90"/>
      <c r="AI357" s="113"/>
      <c r="AK357" s="68" t="s">
        <v>237</v>
      </c>
      <c r="AL357" s="153" t="b">
        <v>1</v>
      </c>
    </row>
    <row r="358" spans="1:38" ht="13.2" outlineLevel="1">
      <c r="C358" s="4" t="s">
        <v>421</v>
      </c>
      <c r="AA358" s="20"/>
      <c r="AE358" s="105">
        <v>1</v>
      </c>
      <c r="AF358" s="96">
        <v>2</v>
      </c>
      <c r="AG358" s="97">
        <f t="shared" ref="AG358:AG360" si="245">IF(AL358,AE358*AF358,0)</f>
        <v>2</v>
      </c>
      <c r="AH358" s="98">
        <f t="shared" ref="AH358:AH360" si="246">IF(AL358,AE358*4,0)</f>
        <v>4</v>
      </c>
      <c r="AI358" s="78">
        <f t="shared" ref="AI358:AI361" si="247">IFERROR(AG358/AH358*100,0)</f>
        <v>50</v>
      </c>
      <c r="AK358" s="68" t="s">
        <v>239</v>
      </c>
      <c r="AL358" s="153" t="b">
        <v>1</v>
      </c>
    </row>
    <row r="359" spans="1:38" ht="13.2" outlineLevel="1">
      <c r="C359" s="4" t="s">
        <v>422</v>
      </c>
      <c r="AA359" s="20"/>
      <c r="AE359" s="105">
        <v>1</v>
      </c>
      <c r="AF359" s="96">
        <v>2</v>
      </c>
      <c r="AG359" s="97">
        <f t="shared" si="245"/>
        <v>2</v>
      </c>
      <c r="AH359" s="98">
        <f t="shared" si="246"/>
        <v>4</v>
      </c>
      <c r="AI359" s="78">
        <f t="shared" si="247"/>
        <v>50</v>
      </c>
      <c r="AK359" s="68" t="s">
        <v>239</v>
      </c>
      <c r="AL359" s="153" t="b">
        <v>1</v>
      </c>
    </row>
    <row r="360" spans="1:38" ht="13.2" outlineLevel="1">
      <c r="C360" s="4" t="s">
        <v>423</v>
      </c>
      <c r="AA360" s="20"/>
      <c r="AE360" s="105">
        <v>1</v>
      </c>
      <c r="AF360" s="96">
        <v>2</v>
      </c>
      <c r="AG360" s="97">
        <f t="shared" si="245"/>
        <v>2</v>
      </c>
      <c r="AH360" s="98">
        <f t="shared" si="246"/>
        <v>4</v>
      </c>
      <c r="AI360" s="78">
        <f t="shared" si="247"/>
        <v>50</v>
      </c>
      <c r="AK360" s="68" t="s">
        <v>239</v>
      </c>
      <c r="AL360" s="153" t="b">
        <v>1</v>
      </c>
    </row>
    <row r="361" spans="1:38" ht="13.2">
      <c r="AA361" s="20"/>
      <c r="AE361" s="105"/>
      <c r="AF361" s="106"/>
      <c r="AG361" s="99">
        <f t="shared" ref="AG361:AH361" si="248">SUM(AG358:AG360)</f>
        <v>6</v>
      </c>
      <c r="AH361" s="99">
        <f t="shared" si="248"/>
        <v>12</v>
      </c>
      <c r="AI361" s="78">
        <f t="shared" si="247"/>
        <v>50</v>
      </c>
      <c r="AK361" s="68"/>
      <c r="AL361" s="153"/>
    </row>
    <row r="362" spans="1:38" ht="13.2" collapsed="1">
      <c r="A362" s="10" t="s">
        <v>203</v>
      </c>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12"/>
      <c r="AB362" s="10"/>
      <c r="AC362" s="10"/>
      <c r="AD362" s="10"/>
      <c r="AE362" s="87"/>
      <c r="AF362" s="88"/>
      <c r="AG362" s="89"/>
      <c r="AH362" s="90"/>
      <c r="AI362" s="113"/>
      <c r="AK362" s="68" t="s">
        <v>237</v>
      </c>
      <c r="AL362" s="153" t="b">
        <v>1</v>
      </c>
    </row>
    <row r="363" spans="1:38" ht="13.2" hidden="1" outlineLevel="1">
      <c r="C363" s="104" t="s">
        <v>424</v>
      </c>
      <c r="AA363" s="20"/>
      <c r="AE363" s="105">
        <v>1</v>
      </c>
      <c r="AF363" s="96">
        <v>2</v>
      </c>
      <c r="AG363" s="97">
        <f t="shared" ref="AG363:AG365" si="249">IF(AL363,AE363*AF363,0)</f>
        <v>2</v>
      </c>
      <c r="AH363" s="98">
        <f t="shared" ref="AH363:AH365" si="250">IF(AL363,AE363*4,0)</f>
        <v>4</v>
      </c>
      <c r="AI363" s="78">
        <f t="shared" ref="AI363:AI366" si="251">IFERROR(AG363/AH363*100,0)</f>
        <v>50</v>
      </c>
      <c r="AK363" s="68" t="s">
        <v>239</v>
      </c>
      <c r="AL363" s="153" t="b">
        <v>1</v>
      </c>
    </row>
    <row r="364" spans="1:38" ht="13.2" hidden="1" outlineLevel="1">
      <c r="C364" s="104" t="s">
        <v>530</v>
      </c>
      <c r="AA364" s="20"/>
      <c r="AE364" s="105">
        <v>1</v>
      </c>
      <c r="AF364" s="96">
        <v>2</v>
      </c>
      <c r="AG364" s="97">
        <f t="shared" si="249"/>
        <v>2</v>
      </c>
      <c r="AH364" s="98">
        <f t="shared" si="250"/>
        <v>4</v>
      </c>
      <c r="AI364" s="78">
        <f t="shared" si="251"/>
        <v>50</v>
      </c>
      <c r="AK364" s="68" t="s">
        <v>239</v>
      </c>
      <c r="AL364" s="153" t="b">
        <v>1</v>
      </c>
    </row>
    <row r="365" spans="1:38" ht="13.2" hidden="1" outlineLevel="1">
      <c r="C365" s="104" t="s">
        <v>425</v>
      </c>
      <c r="AA365" s="20"/>
      <c r="AE365" s="105">
        <v>2</v>
      </c>
      <c r="AF365" s="96">
        <v>2</v>
      </c>
      <c r="AG365" s="97">
        <f t="shared" si="249"/>
        <v>4</v>
      </c>
      <c r="AH365" s="98">
        <f t="shared" si="250"/>
        <v>8</v>
      </c>
      <c r="AI365" s="78">
        <f t="shared" si="251"/>
        <v>50</v>
      </c>
      <c r="AK365" s="68" t="s">
        <v>239</v>
      </c>
      <c r="AL365" s="153" t="b">
        <v>1</v>
      </c>
    </row>
    <row r="366" spans="1:38" ht="13.2">
      <c r="AA366" s="20"/>
      <c r="AE366" s="105"/>
      <c r="AF366" s="106"/>
      <c r="AG366" s="99">
        <f t="shared" ref="AG366:AH366" si="252">SUM(AG364:AG365)</f>
        <v>6</v>
      </c>
      <c r="AH366" s="99">
        <f t="shared" si="252"/>
        <v>12</v>
      </c>
      <c r="AI366" s="78">
        <f t="shared" si="251"/>
        <v>50</v>
      </c>
      <c r="AK366" s="68"/>
      <c r="AL366" s="153"/>
    </row>
    <row r="367" spans="1:38" ht="13.2" collapsed="1">
      <c r="A367" s="10" t="s">
        <v>202</v>
      </c>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12"/>
      <c r="AB367" s="10"/>
      <c r="AC367" s="10"/>
      <c r="AD367" s="10"/>
      <c r="AE367" s="87"/>
      <c r="AF367" s="88"/>
      <c r="AG367" s="89"/>
      <c r="AH367" s="90"/>
      <c r="AI367" s="113"/>
      <c r="AK367" s="68" t="s">
        <v>237</v>
      </c>
      <c r="AL367" s="153" t="b">
        <v>1</v>
      </c>
    </row>
    <row r="368" spans="1:38" ht="13.2" hidden="1" outlineLevel="1">
      <c r="C368" s="4" t="s">
        <v>426</v>
      </c>
      <c r="AA368" s="20"/>
      <c r="AE368" s="105">
        <v>1</v>
      </c>
      <c r="AF368" s="96">
        <v>2</v>
      </c>
      <c r="AG368" s="97">
        <f t="shared" ref="AG368:AG370" si="253">IF(AL368,AE368*AF368,0)</f>
        <v>2</v>
      </c>
      <c r="AH368" s="98">
        <f t="shared" ref="AH368:AH370" si="254">IF(AL368,AE368*4,0)</f>
        <v>4</v>
      </c>
      <c r="AI368" s="78">
        <f t="shared" ref="AI368:AI372" si="255">IFERROR(AG368/AH368*100,0)</f>
        <v>50</v>
      </c>
      <c r="AK368" s="68" t="s">
        <v>239</v>
      </c>
      <c r="AL368" s="153" t="b">
        <v>1</v>
      </c>
    </row>
    <row r="369" spans="1:38" ht="13.2" hidden="1" outlineLevel="1">
      <c r="C369" s="4" t="s">
        <v>427</v>
      </c>
      <c r="AA369" s="20"/>
      <c r="AE369" s="105">
        <v>1</v>
      </c>
      <c r="AF369" s="96">
        <v>3</v>
      </c>
      <c r="AG369" s="97">
        <f t="shared" si="253"/>
        <v>3</v>
      </c>
      <c r="AH369" s="98">
        <f t="shared" si="254"/>
        <v>4</v>
      </c>
      <c r="AI369" s="78">
        <f t="shared" si="255"/>
        <v>75</v>
      </c>
      <c r="AK369" s="68" t="s">
        <v>239</v>
      </c>
      <c r="AL369" s="153" t="b">
        <v>1</v>
      </c>
    </row>
    <row r="370" spans="1:38" ht="13.2" hidden="1" outlineLevel="1">
      <c r="C370" s="4" t="s">
        <v>428</v>
      </c>
      <c r="AA370" s="20"/>
      <c r="AE370" s="105">
        <v>1</v>
      </c>
      <c r="AF370" s="96">
        <v>4</v>
      </c>
      <c r="AG370" s="97">
        <f t="shared" si="253"/>
        <v>4</v>
      </c>
      <c r="AH370" s="98">
        <f t="shared" si="254"/>
        <v>4</v>
      </c>
      <c r="AI370" s="78">
        <f t="shared" si="255"/>
        <v>100</v>
      </c>
      <c r="AK370" s="68" t="s">
        <v>239</v>
      </c>
      <c r="AL370" s="153" t="b">
        <v>1</v>
      </c>
    </row>
    <row r="371" spans="1:38" ht="13.2">
      <c r="AA371" s="20"/>
      <c r="AE371" s="105"/>
      <c r="AF371" s="106"/>
      <c r="AG371" s="99">
        <f t="shared" ref="AG371:AH371" si="256">SUM(AG368:AG370)</f>
        <v>9</v>
      </c>
      <c r="AH371" s="99">
        <f t="shared" si="256"/>
        <v>12</v>
      </c>
      <c r="AI371" s="78">
        <f t="shared" si="255"/>
        <v>75</v>
      </c>
      <c r="AK371" s="68"/>
      <c r="AL371" s="153"/>
    </row>
    <row r="372" spans="1:38" ht="13.2">
      <c r="A372" s="82" t="s">
        <v>142</v>
      </c>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111"/>
      <c r="AB372" s="3"/>
      <c r="AC372" s="3"/>
      <c r="AD372" s="3"/>
      <c r="AE372" s="83"/>
      <c r="AF372" s="84"/>
      <c r="AG372" s="121">
        <f t="shared" ref="AG372:AH372" si="257">AG377+AG382+AG388</f>
        <v>25</v>
      </c>
      <c r="AH372" s="121">
        <f t="shared" si="257"/>
        <v>40</v>
      </c>
      <c r="AI372" s="78">
        <f t="shared" si="255"/>
        <v>62.5</v>
      </c>
      <c r="AK372" s="68" t="s">
        <v>234</v>
      </c>
      <c r="AL372" s="153" t="b">
        <v>1</v>
      </c>
    </row>
    <row r="373" spans="1:38" ht="13.2">
      <c r="A373" s="10" t="s">
        <v>429</v>
      </c>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12"/>
      <c r="AB373" s="10"/>
      <c r="AC373" s="10"/>
      <c r="AD373" s="10"/>
      <c r="AE373" s="87"/>
      <c r="AF373" s="88"/>
      <c r="AG373" s="89"/>
      <c r="AH373" s="90"/>
      <c r="AI373" s="113"/>
      <c r="AK373" s="68" t="s">
        <v>237</v>
      </c>
      <c r="AL373" s="153" t="b">
        <v>1</v>
      </c>
    </row>
    <row r="374" spans="1:38" ht="13.2" outlineLevel="1">
      <c r="C374" s="104" t="s">
        <v>430</v>
      </c>
      <c r="AA374" s="20"/>
      <c r="AE374" s="105">
        <v>1</v>
      </c>
      <c r="AF374" s="96">
        <v>1</v>
      </c>
      <c r="AG374" s="97">
        <f t="shared" ref="AG374:AG376" si="258">IF(AL374,AE374*AF374,0)</f>
        <v>1</v>
      </c>
      <c r="AH374" s="98">
        <f t="shared" ref="AH374:AH376" si="259">IF(AL374,AE374*4,0)</f>
        <v>4</v>
      </c>
      <c r="AI374" s="78">
        <f t="shared" ref="AI374:AI377" si="260">IFERROR(AG374/AH374*100,0)</f>
        <v>25</v>
      </c>
      <c r="AK374" s="68" t="s">
        <v>239</v>
      </c>
      <c r="AL374" s="153" t="b">
        <v>1</v>
      </c>
    </row>
    <row r="375" spans="1:38" ht="13.2" outlineLevel="1">
      <c r="C375" s="104" t="s">
        <v>431</v>
      </c>
      <c r="AA375" s="20"/>
      <c r="AE375" s="105">
        <v>1</v>
      </c>
      <c r="AF375" s="96">
        <v>2</v>
      </c>
      <c r="AG375" s="97">
        <f t="shared" si="258"/>
        <v>2</v>
      </c>
      <c r="AH375" s="98">
        <f t="shared" si="259"/>
        <v>4</v>
      </c>
      <c r="AI375" s="78">
        <f t="shared" si="260"/>
        <v>50</v>
      </c>
      <c r="AK375" s="68" t="s">
        <v>239</v>
      </c>
      <c r="AL375" s="153" t="b">
        <v>1</v>
      </c>
    </row>
    <row r="376" spans="1:38" ht="13.2" outlineLevel="1">
      <c r="C376" s="4" t="s">
        <v>432</v>
      </c>
      <c r="AA376" s="20"/>
      <c r="AE376" s="105">
        <v>1</v>
      </c>
      <c r="AF376" s="96">
        <v>4</v>
      </c>
      <c r="AG376" s="97">
        <f t="shared" si="258"/>
        <v>4</v>
      </c>
      <c r="AH376" s="98">
        <f t="shared" si="259"/>
        <v>4</v>
      </c>
      <c r="AI376" s="78">
        <f t="shared" si="260"/>
        <v>100</v>
      </c>
      <c r="AK376" s="68" t="s">
        <v>239</v>
      </c>
      <c r="AL376" s="153" t="b">
        <v>1</v>
      </c>
    </row>
    <row r="377" spans="1:38" ht="13.2">
      <c r="AA377" s="20"/>
      <c r="AE377" s="105"/>
      <c r="AF377" s="106"/>
      <c r="AG377" s="99">
        <f t="shared" ref="AG377:AH377" si="261">SUM(AG374:AG376)</f>
        <v>7</v>
      </c>
      <c r="AH377" s="99">
        <f t="shared" si="261"/>
        <v>12</v>
      </c>
      <c r="AI377" s="78">
        <f t="shared" si="260"/>
        <v>58.333333333333336</v>
      </c>
      <c r="AK377" s="68"/>
      <c r="AL377" s="153"/>
    </row>
    <row r="378" spans="1:38" ht="13.2" collapsed="1">
      <c r="A378" s="10" t="s">
        <v>206</v>
      </c>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12"/>
      <c r="AB378" s="10"/>
      <c r="AC378" s="10"/>
      <c r="AD378" s="10"/>
      <c r="AE378" s="87"/>
      <c r="AF378" s="88"/>
      <c r="AG378" s="89"/>
      <c r="AH378" s="90"/>
      <c r="AI378" s="113"/>
      <c r="AK378" s="68" t="s">
        <v>237</v>
      </c>
      <c r="AL378" s="153" t="b">
        <v>1</v>
      </c>
    </row>
    <row r="379" spans="1:38" ht="13.2" hidden="1" outlineLevel="1">
      <c r="C379" s="4" t="s">
        <v>433</v>
      </c>
      <c r="AA379" s="20"/>
      <c r="AE379" s="105">
        <v>1</v>
      </c>
      <c r="AF379" s="96">
        <v>1</v>
      </c>
      <c r="AG379" s="97">
        <f t="shared" ref="AG379:AG381" si="262">IF(AL379,AE379*AF379,0)</f>
        <v>1</v>
      </c>
      <c r="AH379" s="98">
        <f t="shared" ref="AH379:AH381" si="263">IF(AL379,AE379*4,0)</f>
        <v>4</v>
      </c>
      <c r="AI379" s="78">
        <f t="shared" ref="AI379:AI382" si="264">IFERROR(AG379/AH379*100,0)</f>
        <v>25</v>
      </c>
      <c r="AK379" s="68" t="s">
        <v>239</v>
      </c>
      <c r="AL379" s="153" t="b">
        <v>1</v>
      </c>
    </row>
    <row r="380" spans="1:38" ht="13.2" hidden="1" outlineLevel="1">
      <c r="C380" s="4" t="s">
        <v>434</v>
      </c>
      <c r="AA380" s="20"/>
      <c r="AE380" s="105">
        <v>1</v>
      </c>
      <c r="AF380" s="96">
        <v>3</v>
      </c>
      <c r="AG380" s="97">
        <f t="shared" si="262"/>
        <v>3</v>
      </c>
      <c r="AH380" s="98">
        <f t="shared" si="263"/>
        <v>4</v>
      </c>
      <c r="AI380" s="78">
        <f t="shared" si="264"/>
        <v>75</v>
      </c>
      <c r="AK380" s="68" t="s">
        <v>239</v>
      </c>
      <c r="AL380" s="153" t="b">
        <v>1</v>
      </c>
    </row>
    <row r="381" spans="1:38" ht="13.2" hidden="1" outlineLevel="1">
      <c r="C381" s="4" t="s">
        <v>435</v>
      </c>
      <c r="AA381" s="20"/>
      <c r="AE381" s="105">
        <v>1</v>
      </c>
      <c r="AF381" s="96">
        <v>4</v>
      </c>
      <c r="AG381" s="97">
        <f t="shared" si="262"/>
        <v>4</v>
      </c>
      <c r="AH381" s="98">
        <f t="shared" si="263"/>
        <v>4</v>
      </c>
      <c r="AI381" s="78">
        <f t="shared" si="264"/>
        <v>100</v>
      </c>
      <c r="AK381" s="68" t="s">
        <v>239</v>
      </c>
      <c r="AL381" s="153" t="b">
        <v>1</v>
      </c>
    </row>
    <row r="382" spans="1:38" ht="13.2">
      <c r="AA382" s="20"/>
      <c r="AE382" s="105"/>
      <c r="AF382" s="106"/>
      <c r="AG382" s="99">
        <f t="shared" ref="AG382:AH382" si="265">SUM(AG379:AG381)</f>
        <v>8</v>
      </c>
      <c r="AH382" s="99">
        <f t="shared" si="265"/>
        <v>12</v>
      </c>
      <c r="AI382" s="78">
        <f t="shared" si="264"/>
        <v>66.666666666666657</v>
      </c>
      <c r="AK382" s="68"/>
      <c r="AL382" s="153"/>
    </row>
    <row r="383" spans="1:38" ht="13.2" collapsed="1">
      <c r="A383" s="10" t="s">
        <v>436</v>
      </c>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12"/>
      <c r="AB383" s="10"/>
      <c r="AC383" s="10"/>
      <c r="AD383" s="10"/>
      <c r="AE383" s="87"/>
      <c r="AF383" s="88"/>
      <c r="AG383" s="89"/>
      <c r="AH383" s="90"/>
      <c r="AI383" s="113"/>
      <c r="AK383" s="68" t="s">
        <v>237</v>
      </c>
      <c r="AL383" s="153" t="b">
        <v>1</v>
      </c>
    </row>
    <row r="384" spans="1:38" ht="13.2" hidden="1" outlineLevel="1">
      <c r="C384" s="4" t="s">
        <v>437</v>
      </c>
      <c r="AA384" s="20"/>
      <c r="AE384" s="105">
        <v>1</v>
      </c>
      <c r="AF384" s="96">
        <v>1</v>
      </c>
      <c r="AG384" s="97">
        <f t="shared" ref="AG384:AG387" si="266">IF(AL384,AE384*AF384,0)</f>
        <v>1</v>
      </c>
      <c r="AH384" s="98">
        <f t="shared" ref="AH384:AH387" si="267">IF(AL384,AE384*4,0)</f>
        <v>4</v>
      </c>
      <c r="AI384" s="78">
        <f t="shared" ref="AI384:AI389" si="268">IFERROR(AG384/AH384*100,0)</f>
        <v>25</v>
      </c>
      <c r="AK384" s="68" t="s">
        <v>239</v>
      </c>
      <c r="AL384" s="153" t="b">
        <v>1</v>
      </c>
    </row>
    <row r="385" spans="1:38" ht="13.2" hidden="1" outlineLevel="1">
      <c r="C385" s="4" t="s">
        <v>438</v>
      </c>
      <c r="AA385" s="20"/>
      <c r="AE385" s="105">
        <v>1</v>
      </c>
      <c r="AF385" s="96">
        <v>2</v>
      </c>
      <c r="AG385" s="97">
        <f t="shared" si="266"/>
        <v>2</v>
      </c>
      <c r="AH385" s="98">
        <f t="shared" si="267"/>
        <v>4</v>
      </c>
      <c r="AI385" s="78">
        <f t="shared" si="268"/>
        <v>50</v>
      </c>
      <c r="AK385" s="68" t="s">
        <v>239</v>
      </c>
      <c r="AL385" s="153" t="b">
        <v>1</v>
      </c>
    </row>
    <row r="386" spans="1:38" ht="13.2" hidden="1" outlineLevel="1">
      <c r="C386" s="4" t="s">
        <v>439</v>
      </c>
      <c r="AA386" s="20"/>
      <c r="AE386" s="105">
        <v>1</v>
      </c>
      <c r="AF386" s="96">
        <v>3</v>
      </c>
      <c r="AG386" s="97">
        <f t="shared" si="266"/>
        <v>3</v>
      </c>
      <c r="AH386" s="98">
        <f t="shared" si="267"/>
        <v>4</v>
      </c>
      <c r="AI386" s="78">
        <f t="shared" si="268"/>
        <v>75</v>
      </c>
      <c r="AK386" s="68" t="s">
        <v>239</v>
      </c>
      <c r="AL386" s="153" t="b">
        <v>1</v>
      </c>
    </row>
    <row r="387" spans="1:38" ht="13.2" hidden="1" outlineLevel="1">
      <c r="C387" s="4" t="s">
        <v>440</v>
      </c>
      <c r="AA387" s="20"/>
      <c r="AE387" s="105">
        <v>1</v>
      </c>
      <c r="AF387" s="96">
        <v>4</v>
      </c>
      <c r="AG387" s="97">
        <f t="shared" si="266"/>
        <v>4</v>
      </c>
      <c r="AH387" s="98">
        <f t="shared" si="267"/>
        <v>4</v>
      </c>
      <c r="AI387" s="78">
        <f t="shared" si="268"/>
        <v>100</v>
      </c>
      <c r="AK387" s="68" t="s">
        <v>239</v>
      </c>
      <c r="AL387" s="153" t="b">
        <v>1</v>
      </c>
    </row>
    <row r="388" spans="1:38" ht="13.2">
      <c r="AF388" s="21"/>
      <c r="AG388" s="99">
        <f t="shared" ref="AG388:AH388" si="269">SUM(AG384:AG387)</f>
        <v>10</v>
      </c>
      <c r="AH388" s="99">
        <f t="shared" si="269"/>
        <v>16</v>
      </c>
      <c r="AI388" s="78">
        <f t="shared" si="268"/>
        <v>62.5</v>
      </c>
      <c r="AK388" s="68"/>
      <c r="AL388" s="153"/>
    </row>
    <row r="389" spans="1:38" ht="13.2">
      <c r="A389" s="82" t="s">
        <v>143</v>
      </c>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111"/>
      <c r="AB389" s="3"/>
      <c r="AC389" s="3"/>
      <c r="AD389" s="3"/>
      <c r="AE389" s="83"/>
      <c r="AF389" s="84"/>
      <c r="AG389" s="132">
        <f t="shared" ref="AG389:AH389" si="270">AG394+AG399+AG404</f>
        <v>19</v>
      </c>
      <c r="AH389" s="132">
        <f t="shared" si="270"/>
        <v>36</v>
      </c>
      <c r="AI389" s="78">
        <f t="shared" si="268"/>
        <v>52.777777777777779</v>
      </c>
      <c r="AK389" s="68" t="s">
        <v>234</v>
      </c>
      <c r="AL389" s="153" t="b">
        <v>1</v>
      </c>
    </row>
    <row r="390" spans="1:38" ht="13.2">
      <c r="A390" s="10" t="s">
        <v>208</v>
      </c>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12"/>
      <c r="AB390" s="10"/>
      <c r="AC390" s="10"/>
      <c r="AD390" s="10"/>
      <c r="AE390" s="87"/>
      <c r="AF390" s="88"/>
      <c r="AG390" s="89"/>
      <c r="AH390" s="90"/>
      <c r="AI390" s="113"/>
      <c r="AK390" s="68" t="s">
        <v>237</v>
      </c>
      <c r="AL390" s="153" t="b">
        <v>1</v>
      </c>
    </row>
    <row r="391" spans="1:38" ht="13.2" outlineLevel="1">
      <c r="C391" s="4" t="s">
        <v>441</v>
      </c>
      <c r="AA391" s="20"/>
      <c r="AE391" s="105">
        <v>1</v>
      </c>
      <c r="AF391" s="96">
        <v>1</v>
      </c>
      <c r="AG391" s="97">
        <f t="shared" ref="AG391:AG393" si="271">IF(AL391,AE391*AF391,0)</f>
        <v>1</v>
      </c>
      <c r="AH391" s="98">
        <f t="shared" ref="AH391:AH393" si="272">IF(AL391,AE391*4,0)</f>
        <v>4</v>
      </c>
      <c r="AI391" s="78">
        <f t="shared" ref="AI391:AI394" si="273">IFERROR(AG391/AH391*100,0)</f>
        <v>25</v>
      </c>
      <c r="AK391" s="68" t="s">
        <v>239</v>
      </c>
      <c r="AL391" s="153" t="b">
        <v>1</v>
      </c>
    </row>
    <row r="392" spans="1:38" ht="13.2" outlineLevel="1">
      <c r="C392" s="4" t="s">
        <v>442</v>
      </c>
      <c r="AA392" s="20"/>
      <c r="AE392" s="105">
        <v>1</v>
      </c>
      <c r="AF392" s="96">
        <v>2</v>
      </c>
      <c r="AG392" s="97">
        <f t="shared" si="271"/>
        <v>2</v>
      </c>
      <c r="AH392" s="98">
        <f t="shared" si="272"/>
        <v>4</v>
      </c>
      <c r="AI392" s="78">
        <f t="shared" si="273"/>
        <v>50</v>
      </c>
      <c r="AK392" s="68" t="s">
        <v>239</v>
      </c>
      <c r="AL392" s="153" t="b">
        <v>1</v>
      </c>
    </row>
    <row r="393" spans="1:38" ht="13.2" outlineLevel="1">
      <c r="C393" s="4" t="s">
        <v>443</v>
      </c>
      <c r="AA393" s="20"/>
      <c r="AE393" s="105">
        <v>1</v>
      </c>
      <c r="AF393" s="96">
        <v>3</v>
      </c>
      <c r="AG393" s="97">
        <f t="shared" si="271"/>
        <v>3</v>
      </c>
      <c r="AH393" s="98">
        <f t="shared" si="272"/>
        <v>4</v>
      </c>
      <c r="AI393" s="78">
        <f t="shared" si="273"/>
        <v>75</v>
      </c>
      <c r="AK393" s="68" t="s">
        <v>239</v>
      </c>
      <c r="AL393" s="153" t="b">
        <v>1</v>
      </c>
    </row>
    <row r="394" spans="1:38" ht="13.2">
      <c r="AA394" s="20"/>
      <c r="AE394" s="21"/>
      <c r="AF394" s="21"/>
      <c r="AG394" s="99">
        <f t="shared" ref="AG394:AH394" si="274">SUM(AG391:AG393)</f>
        <v>6</v>
      </c>
      <c r="AH394" s="99">
        <f t="shared" si="274"/>
        <v>12</v>
      </c>
      <c r="AI394" s="78">
        <f t="shared" si="273"/>
        <v>50</v>
      </c>
      <c r="AK394" s="68"/>
      <c r="AL394" s="153"/>
    </row>
    <row r="395" spans="1:38" ht="13.2" collapsed="1">
      <c r="A395" s="10" t="s">
        <v>209</v>
      </c>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12"/>
      <c r="AB395" s="10"/>
      <c r="AC395" s="10"/>
      <c r="AD395" s="10"/>
      <c r="AE395" s="133"/>
      <c r="AF395" s="133"/>
      <c r="AG395" s="134"/>
      <c r="AH395" s="135"/>
      <c r="AI395" s="136"/>
      <c r="AK395" s="68" t="s">
        <v>237</v>
      </c>
      <c r="AL395" s="153" t="b">
        <v>1</v>
      </c>
    </row>
    <row r="396" spans="1:38" ht="13.2" hidden="1" outlineLevel="1">
      <c r="C396" s="104" t="s">
        <v>444</v>
      </c>
      <c r="D396" s="104"/>
      <c r="E396" s="104"/>
      <c r="F396" s="104"/>
      <c r="G396" s="104"/>
      <c r="H396" s="104"/>
      <c r="AA396" s="20"/>
      <c r="AE396" s="105">
        <v>1</v>
      </c>
      <c r="AF396" s="96">
        <v>2</v>
      </c>
      <c r="AG396" s="97">
        <f t="shared" ref="AG396:AG398" si="275">IF(AL396,AE396*AF396,0)</f>
        <v>2</v>
      </c>
      <c r="AH396" s="98">
        <f t="shared" ref="AH396:AH398" si="276">IF(AL396,AE396*4,0)</f>
        <v>4</v>
      </c>
      <c r="AI396" s="78">
        <f t="shared" ref="AI396:AI399" si="277">IFERROR(AG396/AH396*100,0)</f>
        <v>50</v>
      </c>
      <c r="AK396" s="68" t="s">
        <v>239</v>
      </c>
      <c r="AL396" s="153" t="b">
        <v>1</v>
      </c>
    </row>
    <row r="397" spans="1:38" ht="13.2" hidden="1" outlineLevel="1">
      <c r="C397" s="104" t="s">
        <v>445</v>
      </c>
      <c r="D397" s="104"/>
      <c r="E397" s="104"/>
      <c r="F397" s="104"/>
      <c r="G397" s="104"/>
      <c r="H397" s="104"/>
      <c r="AA397" s="20"/>
      <c r="AE397" s="105">
        <v>1</v>
      </c>
      <c r="AF397" s="96">
        <v>0</v>
      </c>
      <c r="AG397" s="97">
        <f t="shared" si="275"/>
        <v>0</v>
      </c>
      <c r="AH397" s="98">
        <f t="shared" si="276"/>
        <v>4</v>
      </c>
      <c r="AI397" s="78">
        <f t="shared" si="277"/>
        <v>0</v>
      </c>
      <c r="AK397" s="68" t="s">
        <v>239</v>
      </c>
      <c r="AL397" s="153" t="b">
        <v>1</v>
      </c>
    </row>
    <row r="398" spans="1:38" ht="13.2" hidden="1" outlineLevel="1">
      <c r="C398" s="104" t="s">
        <v>446</v>
      </c>
      <c r="D398" s="104"/>
      <c r="E398" s="104"/>
      <c r="F398" s="104"/>
      <c r="G398" s="104"/>
      <c r="H398" s="104"/>
      <c r="AA398" s="20"/>
      <c r="AE398" s="105">
        <v>1</v>
      </c>
      <c r="AF398" s="96">
        <v>3</v>
      </c>
      <c r="AG398" s="97">
        <f t="shared" si="275"/>
        <v>3</v>
      </c>
      <c r="AH398" s="98">
        <f t="shared" si="276"/>
        <v>4</v>
      </c>
      <c r="AI398" s="78">
        <f t="shared" si="277"/>
        <v>75</v>
      </c>
      <c r="AK398" s="68" t="s">
        <v>239</v>
      </c>
      <c r="AL398" s="153" t="b">
        <v>1</v>
      </c>
    </row>
    <row r="399" spans="1:38" ht="13.2">
      <c r="A399" s="4"/>
      <c r="AA399" s="20"/>
      <c r="AE399" s="21"/>
      <c r="AF399" s="21"/>
      <c r="AG399" s="99">
        <f t="shared" ref="AG399:AH399" si="278">SUM(AG396:AG398)</f>
        <v>5</v>
      </c>
      <c r="AH399" s="99">
        <f t="shared" si="278"/>
        <v>12</v>
      </c>
      <c r="AI399" s="78">
        <f t="shared" si="277"/>
        <v>41.666666666666671</v>
      </c>
      <c r="AK399" s="68"/>
      <c r="AL399" s="153"/>
    </row>
    <row r="400" spans="1:38" ht="13.2" collapsed="1">
      <c r="A400" s="10" t="s">
        <v>210</v>
      </c>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12"/>
      <c r="AB400" s="10"/>
      <c r="AC400" s="10"/>
      <c r="AD400" s="10"/>
      <c r="AE400" s="133"/>
      <c r="AF400" s="133"/>
      <c r="AG400" s="134"/>
      <c r="AH400" s="135"/>
      <c r="AI400" s="136"/>
      <c r="AK400" s="68" t="s">
        <v>237</v>
      </c>
      <c r="AL400" s="153" t="b">
        <v>1</v>
      </c>
    </row>
    <row r="401" spans="1:38" ht="13.2" hidden="1" outlineLevel="1">
      <c r="C401" s="104" t="s">
        <v>447</v>
      </c>
      <c r="D401" s="104"/>
      <c r="E401" s="104"/>
      <c r="F401" s="104"/>
      <c r="G401" s="104"/>
      <c r="H401" s="104"/>
      <c r="AA401" s="20"/>
      <c r="AE401" s="105">
        <v>1</v>
      </c>
      <c r="AF401" s="96">
        <v>2</v>
      </c>
      <c r="AG401" s="97">
        <f t="shared" ref="AG401:AG403" si="279">IF(AL401,AE401*AF401,0)</f>
        <v>2</v>
      </c>
      <c r="AH401" s="98">
        <f t="shared" ref="AH401:AH403" si="280">IF(AL401,AE401*4,0)</f>
        <v>4</v>
      </c>
      <c r="AI401" s="78">
        <f t="shared" ref="AI401:AI406" si="281">IFERROR(AG401/AH401*100,0)</f>
        <v>50</v>
      </c>
      <c r="AK401" s="68" t="s">
        <v>239</v>
      </c>
      <c r="AL401" s="153" t="b">
        <v>1</v>
      </c>
    </row>
    <row r="402" spans="1:38" ht="13.2" hidden="1" outlineLevel="1">
      <c r="C402" s="104" t="s">
        <v>448</v>
      </c>
      <c r="D402" s="104"/>
      <c r="E402" s="104"/>
      <c r="F402" s="104"/>
      <c r="G402" s="104"/>
      <c r="H402" s="104"/>
      <c r="AA402" s="20"/>
      <c r="AE402" s="105">
        <v>1</v>
      </c>
      <c r="AF402" s="96">
        <v>2</v>
      </c>
      <c r="AG402" s="97">
        <f t="shared" si="279"/>
        <v>2</v>
      </c>
      <c r="AH402" s="98">
        <f t="shared" si="280"/>
        <v>4</v>
      </c>
      <c r="AI402" s="78">
        <f t="shared" si="281"/>
        <v>50</v>
      </c>
      <c r="AK402" s="68" t="s">
        <v>239</v>
      </c>
      <c r="AL402" s="153" t="b">
        <v>1</v>
      </c>
    </row>
    <row r="403" spans="1:38" ht="13.2" hidden="1" outlineLevel="1">
      <c r="C403" s="104" t="s">
        <v>449</v>
      </c>
      <c r="D403" s="104"/>
      <c r="E403" s="104"/>
      <c r="F403" s="104"/>
      <c r="G403" s="104"/>
      <c r="H403" s="104"/>
      <c r="AA403" s="20"/>
      <c r="AE403" s="105">
        <v>1</v>
      </c>
      <c r="AF403" s="96">
        <v>4</v>
      </c>
      <c r="AG403" s="97">
        <f t="shared" si="279"/>
        <v>4</v>
      </c>
      <c r="AH403" s="98">
        <f t="shared" si="280"/>
        <v>4</v>
      </c>
      <c r="AI403" s="78">
        <f t="shared" si="281"/>
        <v>100</v>
      </c>
      <c r="AK403" s="68" t="s">
        <v>239</v>
      </c>
      <c r="AL403" s="153" t="b">
        <v>1</v>
      </c>
    </row>
    <row r="404" spans="1:38" ht="13.2">
      <c r="AA404" s="20"/>
      <c r="AE404" s="21"/>
      <c r="AF404" s="21"/>
      <c r="AG404" s="99">
        <f t="shared" ref="AG404:AH404" si="282">SUM(AG401:AG403)</f>
        <v>8</v>
      </c>
      <c r="AH404" s="99">
        <f t="shared" si="282"/>
        <v>12</v>
      </c>
      <c r="AI404" s="78">
        <f t="shared" si="281"/>
        <v>66.666666666666657</v>
      </c>
      <c r="AK404" s="68"/>
      <c r="AL404" s="153"/>
    </row>
    <row r="405" spans="1:38" ht="13.2">
      <c r="A405" s="72" t="s">
        <v>121</v>
      </c>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73"/>
      <c r="AB405" s="73"/>
      <c r="AC405" s="73"/>
      <c r="AD405" s="73"/>
      <c r="AE405" s="74"/>
      <c r="AF405" s="75"/>
      <c r="AG405" s="119">
        <f t="shared" ref="AG405:AH405" si="283">AG406+AG422+AG438</f>
        <v>71</v>
      </c>
      <c r="AH405" s="119">
        <f t="shared" si="283"/>
        <v>108</v>
      </c>
      <c r="AI405" s="78">
        <f t="shared" si="281"/>
        <v>65.740740740740748</v>
      </c>
      <c r="AK405" s="68" t="s">
        <v>233</v>
      </c>
      <c r="AL405" s="153" t="b">
        <v>1</v>
      </c>
    </row>
    <row r="406" spans="1:38" ht="13.2">
      <c r="A406" s="82" t="s">
        <v>144</v>
      </c>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111"/>
      <c r="AB406" s="3"/>
      <c r="AC406" s="3"/>
      <c r="AD406" s="3"/>
      <c r="AE406" s="83"/>
      <c r="AF406" s="84"/>
      <c r="AG406" s="121">
        <f t="shared" ref="AG406:AH406" si="284">AG411+AG416+AG421</f>
        <v>25</v>
      </c>
      <c r="AH406" s="121">
        <f t="shared" si="284"/>
        <v>36</v>
      </c>
      <c r="AI406" s="78">
        <f t="shared" si="281"/>
        <v>69.444444444444443</v>
      </c>
      <c r="AK406" s="68" t="s">
        <v>234</v>
      </c>
      <c r="AL406" s="153" t="b">
        <v>1</v>
      </c>
    </row>
    <row r="407" spans="1:38" ht="13.2">
      <c r="A407" s="10" t="s">
        <v>450</v>
      </c>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12"/>
      <c r="AB407" s="10"/>
      <c r="AC407" s="10"/>
      <c r="AD407" s="10"/>
      <c r="AE407" s="133"/>
      <c r="AF407" s="133"/>
      <c r="AG407" s="134"/>
      <c r="AH407" s="135"/>
      <c r="AI407" s="136"/>
      <c r="AK407" s="68" t="s">
        <v>237</v>
      </c>
      <c r="AL407" s="153" t="b">
        <v>1</v>
      </c>
    </row>
    <row r="408" spans="1:38" ht="13.2" outlineLevel="1">
      <c r="C408" s="4" t="s">
        <v>451</v>
      </c>
      <c r="AA408" s="20"/>
      <c r="AE408" s="105">
        <v>1</v>
      </c>
      <c r="AF408" s="96">
        <v>1</v>
      </c>
      <c r="AG408" s="97">
        <f t="shared" ref="AG408:AG410" si="285">IF(AL408,AE408*AF408,0)</f>
        <v>1</v>
      </c>
      <c r="AH408" s="98">
        <f t="shared" ref="AH408:AH410" si="286">IF(AL408,AE408*4,0)</f>
        <v>4</v>
      </c>
      <c r="AI408" s="78">
        <f t="shared" ref="AI408:AI411" si="287">IFERROR(AG408/AH408*100,0)</f>
        <v>25</v>
      </c>
      <c r="AK408" s="68" t="s">
        <v>239</v>
      </c>
      <c r="AL408" s="153" t="b">
        <v>1</v>
      </c>
    </row>
    <row r="409" spans="1:38" ht="13.2" outlineLevel="1">
      <c r="C409" s="4" t="s">
        <v>452</v>
      </c>
      <c r="AA409" s="20"/>
      <c r="AE409" s="105">
        <v>1</v>
      </c>
      <c r="AF409" s="96">
        <v>4</v>
      </c>
      <c r="AG409" s="97">
        <f t="shared" si="285"/>
        <v>4</v>
      </c>
      <c r="AH409" s="98">
        <f t="shared" si="286"/>
        <v>4</v>
      </c>
      <c r="AI409" s="78">
        <f t="shared" si="287"/>
        <v>100</v>
      </c>
      <c r="AK409" s="68" t="s">
        <v>239</v>
      </c>
      <c r="AL409" s="153" t="b">
        <v>1</v>
      </c>
    </row>
    <row r="410" spans="1:38" ht="13.2" outlineLevel="1">
      <c r="C410" s="4" t="s">
        <v>453</v>
      </c>
      <c r="AA410" s="20"/>
      <c r="AE410" s="105">
        <v>1</v>
      </c>
      <c r="AF410" s="96">
        <v>2</v>
      </c>
      <c r="AG410" s="97">
        <f t="shared" si="285"/>
        <v>2</v>
      </c>
      <c r="AH410" s="98">
        <f t="shared" si="286"/>
        <v>4</v>
      </c>
      <c r="AI410" s="78">
        <f t="shared" si="287"/>
        <v>50</v>
      </c>
      <c r="AK410" s="68" t="s">
        <v>239</v>
      </c>
      <c r="AL410" s="153" t="b">
        <v>1</v>
      </c>
    </row>
    <row r="411" spans="1:38" ht="13.2">
      <c r="AA411" s="20"/>
      <c r="AE411" s="21"/>
      <c r="AF411" s="21"/>
      <c r="AG411" s="99">
        <f t="shared" ref="AG411:AH411" si="288">SUM(AG408:AG410)</f>
        <v>7</v>
      </c>
      <c r="AH411" s="99">
        <f t="shared" si="288"/>
        <v>12</v>
      </c>
      <c r="AI411" s="78">
        <f t="shared" si="287"/>
        <v>58.333333333333336</v>
      </c>
      <c r="AK411" s="68"/>
      <c r="AL411" s="153"/>
    </row>
    <row r="412" spans="1:38" ht="13.2">
      <c r="A412" s="127" t="s">
        <v>212</v>
      </c>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12"/>
      <c r="AB412" s="10"/>
      <c r="AC412" s="10"/>
      <c r="AD412" s="10"/>
      <c r="AE412" s="137"/>
      <c r="AF412" s="133"/>
      <c r="AG412" s="134"/>
      <c r="AH412" s="134"/>
      <c r="AI412" s="138"/>
      <c r="AK412" s="68" t="s">
        <v>237</v>
      </c>
      <c r="AL412" s="153" t="b">
        <v>1</v>
      </c>
    </row>
    <row r="413" spans="1:38" ht="13.2" outlineLevel="1">
      <c r="A413" s="118"/>
      <c r="C413" s="4" t="s">
        <v>454</v>
      </c>
      <c r="AA413" s="20"/>
      <c r="AE413" s="105">
        <v>1</v>
      </c>
      <c r="AF413" s="96">
        <v>2</v>
      </c>
      <c r="AG413" s="97">
        <f t="shared" ref="AG413:AG415" si="289">IF(AL413,AE413*AF413,0)</f>
        <v>2</v>
      </c>
      <c r="AH413" s="98">
        <f t="shared" ref="AH413:AH415" si="290">IF(AL413,AE413*4,0)</f>
        <v>4</v>
      </c>
      <c r="AI413" s="78">
        <f t="shared" ref="AI413:AI416" si="291">IFERROR(AG413/AH413*100,0)</f>
        <v>50</v>
      </c>
      <c r="AK413" s="68" t="s">
        <v>239</v>
      </c>
      <c r="AL413" s="153" t="b">
        <v>1</v>
      </c>
    </row>
    <row r="414" spans="1:38" ht="13.2" outlineLevel="1">
      <c r="A414" s="118"/>
      <c r="C414" s="4" t="s">
        <v>455</v>
      </c>
      <c r="AA414" s="20"/>
      <c r="AE414" s="105">
        <v>1</v>
      </c>
      <c r="AF414" s="96">
        <v>3</v>
      </c>
      <c r="AG414" s="97">
        <f t="shared" si="289"/>
        <v>3</v>
      </c>
      <c r="AH414" s="98">
        <f t="shared" si="290"/>
        <v>4</v>
      </c>
      <c r="AI414" s="78">
        <f t="shared" si="291"/>
        <v>75</v>
      </c>
      <c r="AK414" s="68" t="s">
        <v>239</v>
      </c>
      <c r="AL414" s="153" t="b">
        <v>1</v>
      </c>
    </row>
    <row r="415" spans="1:38" ht="13.2" outlineLevel="1">
      <c r="A415" s="118"/>
      <c r="C415" s="4" t="s">
        <v>456</v>
      </c>
      <c r="AA415" s="20"/>
      <c r="AE415" s="105">
        <v>1</v>
      </c>
      <c r="AF415" s="96">
        <v>4</v>
      </c>
      <c r="AG415" s="97">
        <f t="shared" si="289"/>
        <v>4</v>
      </c>
      <c r="AH415" s="98">
        <f t="shared" si="290"/>
        <v>4</v>
      </c>
      <c r="AI415" s="78">
        <f t="shared" si="291"/>
        <v>100</v>
      </c>
      <c r="AK415" s="68" t="s">
        <v>239</v>
      </c>
      <c r="AL415" s="153" t="b">
        <v>1</v>
      </c>
    </row>
    <row r="416" spans="1:38" ht="13.2">
      <c r="A416" s="118"/>
      <c r="AA416" s="20"/>
      <c r="AE416" s="21"/>
      <c r="AF416" s="21"/>
      <c r="AG416" s="99">
        <f t="shared" ref="AG416:AH416" si="292">SUM(AG413:AG415)</f>
        <v>9</v>
      </c>
      <c r="AH416" s="99">
        <f t="shared" si="292"/>
        <v>12</v>
      </c>
      <c r="AI416" s="78">
        <f t="shared" si="291"/>
        <v>75</v>
      </c>
      <c r="AK416" s="68"/>
      <c r="AL416" s="153"/>
    </row>
    <row r="417" spans="1:38" ht="13.2" collapsed="1">
      <c r="A417" s="127" t="s">
        <v>457</v>
      </c>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12"/>
      <c r="AB417" s="10"/>
      <c r="AC417" s="10"/>
      <c r="AD417" s="10"/>
      <c r="AE417" s="137"/>
      <c r="AF417" s="133"/>
      <c r="AG417" s="134"/>
      <c r="AH417" s="134"/>
      <c r="AI417" s="138"/>
      <c r="AK417" s="68" t="s">
        <v>237</v>
      </c>
      <c r="AL417" s="153" t="b">
        <v>1</v>
      </c>
    </row>
    <row r="418" spans="1:38" ht="13.2" hidden="1" outlineLevel="1">
      <c r="A418" s="118"/>
      <c r="C418" s="4" t="s">
        <v>458</v>
      </c>
      <c r="AA418" s="20"/>
      <c r="AE418" s="105">
        <v>1</v>
      </c>
      <c r="AF418" s="96">
        <v>2</v>
      </c>
      <c r="AG418" s="97">
        <f t="shared" ref="AG418:AG420" si="293">IF(AL418,AE418*AF418,0)</f>
        <v>2</v>
      </c>
      <c r="AH418" s="98">
        <f t="shared" ref="AH418:AH420" si="294">IF(AL418,AE418*4,0)</f>
        <v>4</v>
      </c>
      <c r="AI418" s="78">
        <f t="shared" ref="AI418:AI422" si="295">IFERROR(AG418/AH418*100,0)</f>
        <v>50</v>
      </c>
      <c r="AK418" s="68" t="s">
        <v>239</v>
      </c>
      <c r="AL418" s="153" t="b">
        <v>1</v>
      </c>
    </row>
    <row r="419" spans="1:38" ht="13.2" hidden="1" outlineLevel="1">
      <c r="A419" s="118"/>
      <c r="C419" s="4" t="s">
        <v>459</v>
      </c>
      <c r="AA419" s="20"/>
      <c r="AE419" s="105">
        <v>1</v>
      </c>
      <c r="AF419" s="96">
        <v>3</v>
      </c>
      <c r="AG419" s="97">
        <f t="shared" si="293"/>
        <v>3</v>
      </c>
      <c r="AH419" s="98">
        <f t="shared" si="294"/>
        <v>4</v>
      </c>
      <c r="AI419" s="78">
        <f t="shared" si="295"/>
        <v>75</v>
      </c>
      <c r="AK419" s="68" t="s">
        <v>239</v>
      </c>
      <c r="AL419" s="153" t="b">
        <v>1</v>
      </c>
    </row>
    <row r="420" spans="1:38" ht="13.2" hidden="1" outlineLevel="1">
      <c r="A420" s="118"/>
      <c r="C420" s="4" t="s">
        <v>460</v>
      </c>
      <c r="AA420" s="20"/>
      <c r="AE420" s="105">
        <v>1</v>
      </c>
      <c r="AF420" s="96">
        <v>4</v>
      </c>
      <c r="AG420" s="97">
        <f t="shared" si="293"/>
        <v>4</v>
      </c>
      <c r="AH420" s="98">
        <f t="shared" si="294"/>
        <v>4</v>
      </c>
      <c r="AI420" s="78">
        <f t="shared" si="295"/>
        <v>100</v>
      </c>
      <c r="AK420" s="68" t="s">
        <v>239</v>
      </c>
      <c r="AL420" s="153" t="b">
        <v>1</v>
      </c>
    </row>
    <row r="421" spans="1:38" ht="13.2">
      <c r="A421" s="129"/>
      <c r="AA421" s="20"/>
      <c r="AE421" s="105"/>
      <c r="AF421" s="106"/>
      <c r="AG421" s="99">
        <f t="shared" ref="AG421:AH421" si="296">SUM(AG418:AG420)</f>
        <v>9</v>
      </c>
      <c r="AH421" s="99">
        <f t="shared" si="296"/>
        <v>12</v>
      </c>
      <c r="AI421" s="78">
        <f t="shared" si="295"/>
        <v>75</v>
      </c>
      <c r="AK421" s="68"/>
      <c r="AL421" s="153"/>
    </row>
    <row r="422" spans="1:38" ht="13.2">
      <c r="A422" s="82" t="s">
        <v>145</v>
      </c>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111"/>
      <c r="AB422" s="3"/>
      <c r="AC422" s="3"/>
      <c r="AD422" s="3"/>
      <c r="AE422" s="83"/>
      <c r="AF422" s="84"/>
      <c r="AG422" s="99">
        <f t="shared" ref="AG422:AH422" si="297">AG427+AG432+AG437</f>
        <v>23</v>
      </c>
      <c r="AH422" s="99">
        <f t="shared" si="297"/>
        <v>36</v>
      </c>
      <c r="AI422" s="78">
        <f t="shared" si="295"/>
        <v>63.888888888888886</v>
      </c>
      <c r="AK422" s="68" t="s">
        <v>234</v>
      </c>
      <c r="AL422" s="153" t="b">
        <v>1</v>
      </c>
    </row>
    <row r="423" spans="1:38" ht="13.2">
      <c r="A423" s="10" t="s">
        <v>214</v>
      </c>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12"/>
      <c r="AB423" s="10"/>
      <c r="AC423" s="10"/>
      <c r="AD423" s="10"/>
      <c r="AE423" s="133"/>
      <c r="AF423" s="133"/>
      <c r="AG423" s="134"/>
      <c r="AH423" s="135"/>
      <c r="AI423" s="136"/>
      <c r="AK423" s="68" t="s">
        <v>237</v>
      </c>
      <c r="AL423" s="153" t="b">
        <v>1</v>
      </c>
    </row>
    <row r="424" spans="1:38" ht="13.2" outlineLevel="1">
      <c r="C424" s="4" t="s">
        <v>461</v>
      </c>
      <c r="AA424" s="20"/>
      <c r="AE424" s="105">
        <v>1</v>
      </c>
      <c r="AF424" s="96">
        <v>1</v>
      </c>
      <c r="AG424" s="97">
        <f t="shared" ref="AG424:AG426" si="298">IF(AL424,AE424*AF424,0)</f>
        <v>1</v>
      </c>
      <c r="AH424" s="98">
        <f t="shared" ref="AH424:AH426" si="299">IF(AL424,AE424*4,0)</f>
        <v>4</v>
      </c>
      <c r="AI424" s="78">
        <f t="shared" ref="AI424:AI427" si="300">IFERROR(AG424/AH424*100,0)</f>
        <v>25</v>
      </c>
      <c r="AK424" s="68" t="s">
        <v>239</v>
      </c>
      <c r="AL424" s="153" t="b">
        <v>1</v>
      </c>
    </row>
    <row r="425" spans="1:38" ht="13.2" outlineLevel="1">
      <c r="C425" s="4" t="s">
        <v>462</v>
      </c>
      <c r="AA425" s="20"/>
      <c r="AE425" s="105">
        <v>1</v>
      </c>
      <c r="AF425" s="96">
        <v>2</v>
      </c>
      <c r="AG425" s="97">
        <f t="shared" si="298"/>
        <v>2</v>
      </c>
      <c r="AH425" s="98">
        <f t="shared" si="299"/>
        <v>4</v>
      </c>
      <c r="AI425" s="78">
        <f t="shared" si="300"/>
        <v>50</v>
      </c>
      <c r="AK425" s="68" t="s">
        <v>239</v>
      </c>
      <c r="AL425" s="153" t="b">
        <v>1</v>
      </c>
    </row>
    <row r="426" spans="1:38" ht="13.2" outlineLevel="1">
      <c r="C426" s="4" t="s">
        <v>463</v>
      </c>
      <c r="AA426" s="20"/>
      <c r="AE426" s="105">
        <v>1</v>
      </c>
      <c r="AF426" s="96">
        <v>3</v>
      </c>
      <c r="AG426" s="97">
        <f t="shared" si="298"/>
        <v>3</v>
      </c>
      <c r="AH426" s="98">
        <f t="shared" si="299"/>
        <v>4</v>
      </c>
      <c r="AI426" s="78">
        <f t="shared" si="300"/>
        <v>75</v>
      </c>
      <c r="AK426" s="68" t="s">
        <v>239</v>
      </c>
      <c r="AL426" s="153" t="b">
        <v>1</v>
      </c>
    </row>
    <row r="427" spans="1:38" ht="13.2">
      <c r="AA427" s="20"/>
      <c r="AE427" s="21"/>
      <c r="AF427" s="21"/>
      <c r="AG427" s="99">
        <f t="shared" ref="AG427:AH427" si="301">SUM(AG424:AG426)</f>
        <v>6</v>
      </c>
      <c r="AH427" s="99">
        <f t="shared" si="301"/>
        <v>12</v>
      </c>
      <c r="AI427" s="78">
        <f t="shared" si="300"/>
        <v>50</v>
      </c>
      <c r="AK427" s="68"/>
      <c r="AL427" s="153"/>
    </row>
    <row r="428" spans="1:38" ht="13.2" collapsed="1">
      <c r="A428" s="10" t="s">
        <v>464</v>
      </c>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12"/>
      <c r="AB428" s="10"/>
      <c r="AC428" s="10"/>
      <c r="AD428" s="10"/>
      <c r="AE428" s="133"/>
      <c r="AF428" s="133"/>
      <c r="AG428" s="134"/>
      <c r="AH428" s="135"/>
      <c r="AI428" s="136"/>
      <c r="AK428" s="68" t="s">
        <v>237</v>
      </c>
      <c r="AL428" s="153" t="b">
        <v>1</v>
      </c>
    </row>
    <row r="429" spans="1:38" ht="13.2" hidden="1" outlineLevel="1">
      <c r="C429" s="104" t="s">
        <v>465</v>
      </c>
      <c r="AA429" s="20"/>
      <c r="AE429" s="105">
        <v>1</v>
      </c>
      <c r="AF429" s="96">
        <v>2</v>
      </c>
      <c r="AG429" s="97">
        <f t="shared" ref="AG429:AG431" si="302">IF(AL429,AE429*AF429,0)</f>
        <v>2</v>
      </c>
      <c r="AH429" s="98">
        <f t="shared" ref="AH429:AH431" si="303">IF(AL429,AE429*4,0)</f>
        <v>4</v>
      </c>
      <c r="AI429" s="78">
        <f t="shared" ref="AI429:AI432" si="304">IFERROR(AG429/AH429*100,0)</f>
        <v>50</v>
      </c>
      <c r="AK429" s="68" t="s">
        <v>239</v>
      </c>
      <c r="AL429" s="153" t="b">
        <v>1</v>
      </c>
    </row>
    <row r="430" spans="1:38" ht="13.2" hidden="1" outlineLevel="1">
      <c r="C430" s="104" t="s">
        <v>466</v>
      </c>
      <c r="AA430" s="20"/>
      <c r="AE430" s="105">
        <v>1</v>
      </c>
      <c r="AF430" s="96">
        <v>4</v>
      </c>
      <c r="AG430" s="97">
        <f t="shared" si="302"/>
        <v>4</v>
      </c>
      <c r="AH430" s="98">
        <f t="shared" si="303"/>
        <v>4</v>
      </c>
      <c r="AI430" s="78">
        <f t="shared" si="304"/>
        <v>100</v>
      </c>
      <c r="AK430" s="68" t="s">
        <v>239</v>
      </c>
      <c r="AL430" s="153" t="b">
        <v>1</v>
      </c>
    </row>
    <row r="431" spans="1:38" ht="13.2" hidden="1" outlineLevel="1">
      <c r="C431" s="4" t="s">
        <v>531</v>
      </c>
      <c r="AA431" s="20"/>
      <c r="AE431" s="105">
        <v>1</v>
      </c>
      <c r="AF431" s="96">
        <v>3</v>
      </c>
      <c r="AG431" s="97">
        <f t="shared" si="302"/>
        <v>3</v>
      </c>
      <c r="AH431" s="98">
        <f t="shared" si="303"/>
        <v>4</v>
      </c>
      <c r="AI431" s="78">
        <f t="shared" si="304"/>
        <v>75</v>
      </c>
      <c r="AK431" s="68" t="s">
        <v>239</v>
      </c>
      <c r="AL431" s="153" t="b">
        <v>1</v>
      </c>
    </row>
    <row r="432" spans="1:38" ht="13.2">
      <c r="AA432" s="20"/>
      <c r="AE432" s="21"/>
      <c r="AF432" s="21"/>
      <c r="AG432" s="99">
        <f t="shared" ref="AG432:AH432" si="305">SUM(AG429:AG431)</f>
        <v>9</v>
      </c>
      <c r="AH432" s="99">
        <f t="shared" si="305"/>
        <v>12</v>
      </c>
      <c r="AI432" s="78">
        <f t="shared" si="304"/>
        <v>75</v>
      </c>
      <c r="AK432" s="68"/>
      <c r="AL432" s="153"/>
    </row>
    <row r="433" spans="1:38" ht="13.2" collapsed="1">
      <c r="A433" s="10" t="s">
        <v>216</v>
      </c>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12"/>
      <c r="AB433" s="10"/>
      <c r="AC433" s="10"/>
      <c r="AD433" s="10"/>
      <c r="AE433" s="133"/>
      <c r="AF433" s="133"/>
      <c r="AG433" s="134"/>
      <c r="AH433" s="135"/>
      <c r="AI433" s="136"/>
      <c r="AK433" s="68" t="s">
        <v>237</v>
      </c>
      <c r="AL433" s="153" t="b">
        <v>1</v>
      </c>
    </row>
    <row r="434" spans="1:38" ht="13.2" hidden="1" outlineLevel="1">
      <c r="C434" s="4" t="s">
        <v>467</v>
      </c>
      <c r="AA434" s="20"/>
      <c r="AE434" s="105">
        <v>1</v>
      </c>
      <c r="AF434" s="96">
        <v>1</v>
      </c>
      <c r="AG434" s="97">
        <f t="shared" ref="AG434:AG436" si="306">IF(AL434,AE434*AF434,0)</f>
        <v>1</v>
      </c>
      <c r="AH434" s="98">
        <f t="shared" ref="AH434:AH436" si="307">IF(AL434,AE434*4,0)</f>
        <v>4</v>
      </c>
      <c r="AI434" s="78">
        <f t="shared" ref="AI434:AI438" si="308">IFERROR(AG434/AH434*100,0)</f>
        <v>25</v>
      </c>
      <c r="AK434" s="68" t="s">
        <v>239</v>
      </c>
      <c r="AL434" s="153" t="b">
        <v>1</v>
      </c>
    </row>
    <row r="435" spans="1:38" ht="13.2" hidden="1" outlineLevel="1">
      <c r="C435" s="4" t="s">
        <v>468</v>
      </c>
      <c r="AA435" s="20"/>
      <c r="AE435" s="105">
        <v>1</v>
      </c>
      <c r="AF435" s="96">
        <v>3</v>
      </c>
      <c r="AG435" s="97">
        <f t="shared" si="306"/>
        <v>3</v>
      </c>
      <c r="AH435" s="98">
        <f t="shared" si="307"/>
        <v>4</v>
      </c>
      <c r="AI435" s="78">
        <f t="shared" si="308"/>
        <v>75</v>
      </c>
      <c r="AK435" s="68" t="s">
        <v>239</v>
      </c>
      <c r="AL435" s="153" t="b">
        <v>1</v>
      </c>
    </row>
    <row r="436" spans="1:38" ht="13.2" hidden="1" outlineLevel="1">
      <c r="C436" s="4" t="s">
        <v>469</v>
      </c>
      <c r="AA436" s="20"/>
      <c r="AE436" s="105">
        <v>1</v>
      </c>
      <c r="AF436" s="96">
        <v>4</v>
      </c>
      <c r="AG436" s="97">
        <f t="shared" si="306"/>
        <v>4</v>
      </c>
      <c r="AH436" s="98">
        <f t="shared" si="307"/>
        <v>4</v>
      </c>
      <c r="AI436" s="78">
        <f t="shared" si="308"/>
        <v>100</v>
      </c>
      <c r="AK436" s="68" t="s">
        <v>239</v>
      </c>
      <c r="AL436" s="153" t="b">
        <v>1</v>
      </c>
    </row>
    <row r="437" spans="1:38" ht="13.2">
      <c r="AA437" s="20"/>
      <c r="AE437" s="21"/>
      <c r="AF437" s="21"/>
      <c r="AG437" s="99">
        <f t="shared" ref="AG437:AH437" si="309">SUM(AG434:AG436)</f>
        <v>8</v>
      </c>
      <c r="AH437" s="99">
        <f t="shared" si="309"/>
        <v>12</v>
      </c>
      <c r="AI437" s="78">
        <f t="shared" si="308"/>
        <v>66.666666666666657</v>
      </c>
      <c r="AK437" s="68"/>
      <c r="AL437" s="153"/>
    </row>
    <row r="438" spans="1:38" ht="13.2">
      <c r="A438" s="82" t="s">
        <v>146</v>
      </c>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111"/>
      <c r="AB438" s="3"/>
      <c r="AC438" s="3"/>
      <c r="AD438" s="3"/>
      <c r="AE438" s="83"/>
      <c r="AF438" s="84"/>
      <c r="AG438" s="99">
        <f t="shared" ref="AG438:AH438" si="310">AG443+AG448+AG453</f>
        <v>23</v>
      </c>
      <c r="AH438" s="99">
        <f t="shared" si="310"/>
        <v>36</v>
      </c>
      <c r="AI438" s="128">
        <f t="shared" si="308"/>
        <v>63.888888888888886</v>
      </c>
      <c r="AK438" s="68" t="s">
        <v>234</v>
      </c>
      <c r="AL438" s="153" t="b">
        <v>1</v>
      </c>
    </row>
    <row r="439" spans="1:38" ht="13.2">
      <c r="A439" s="10" t="s">
        <v>470</v>
      </c>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12"/>
      <c r="AB439" s="10"/>
      <c r="AC439" s="10"/>
      <c r="AD439" s="10"/>
      <c r="AE439" s="133"/>
      <c r="AF439" s="133"/>
      <c r="AG439" s="134"/>
      <c r="AH439" s="135"/>
      <c r="AI439" s="136"/>
      <c r="AK439" s="68" t="s">
        <v>237</v>
      </c>
      <c r="AL439" s="153" t="b">
        <v>1</v>
      </c>
    </row>
    <row r="440" spans="1:38" ht="13.2" outlineLevel="1">
      <c r="C440" s="4" t="s">
        <v>532</v>
      </c>
      <c r="AA440" s="20"/>
      <c r="AE440" s="105">
        <v>1</v>
      </c>
      <c r="AF440" s="96">
        <v>3</v>
      </c>
      <c r="AG440" s="97">
        <f t="shared" ref="AG440:AG442" si="311">IF(AL440,AE440*AF440,0)</f>
        <v>3</v>
      </c>
      <c r="AH440" s="98">
        <f t="shared" ref="AH440:AH442" si="312">IF(AL440,AE440*4,0)</f>
        <v>4</v>
      </c>
      <c r="AI440" s="78">
        <f t="shared" ref="AI440:AI443" si="313">IFERROR(AG440/AH440*100,0)</f>
        <v>75</v>
      </c>
      <c r="AK440" s="68" t="s">
        <v>239</v>
      </c>
      <c r="AL440" s="153" t="b">
        <v>1</v>
      </c>
    </row>
    <row r="441" spans="1:38" ht="13.2" outlineLevel="1">
      <c r="C441" s="4" t="s">
        <v>471</v>
      </c>
      <c r="AA441" s="20"/>
      <c r="AE441" s="105">
        <v>1</v>
      </c>
      <c r="AF441" s="96">
        <v>3</v>
      </c>
      <c r="AG441" s="97">
        <f t="shared" si="311"/>
        <v>3</v>
      </c>
      <c r="AH441" s="98">
        <f t="shared" si="312"/>
        <v>4</v>
      </c>
      <c r="AI441" s="78">
        <f t="shared" si="313"/>
        <v>75</v>
      </c>
      <c r="AK441" s="68" t="s">
        <v>239</v>
      </c>
      <c r="AL441" s="153" t="b">
        <v>1</v>
      </c>
    </row>
    <row r="442" spans="1:38" ht="13.2" outlineLevel="1">
      <c r="C442" s="4" t="s">
        <v>472</v>
      </c>
      <c r="AA442" s="20"/>
      <c r="AE442" s="105">
        <v>1</v>
      </c>
      <c r="AF442" s="96">
        <v>4</v>
      </c>
      <c r="AG442" s="97">
        <f t="shared" si="311"/>
        <v>4</v>
      </c>
      <c r="AH442" s="98">
        <f t="shared" si="312"/>
        <v>4</v>
      </c>
      <c r="AI442" s="78">
        <f t="shared" si="313"/>
        <v>100</v>
      </c>
      <c r="AK442" s="68" t="s">
        <v>239</v>
      </c>
      <c r="AL442" s="153" t="b">
        <v>1</v>
      </c>
    </row>
    <row r="443" spans="1:38" ht="13.2">
      <c r="AA443" s="20"/>
      <c r="AE443" s="21"/>
      <c r="AF443" s="21"/>
      <c r="AG443" s="99">
        <f t="shared" ref="AG443:AH443" si="314">SUM(AG440:AG442)</f>
        <v>10</v>
      </c>
      <c r="AH443" s="99">
        <f t="shared" si="314"/>
        <v>12</v>
      </c>
      <c r="AI443" s="78">
        <f t="shared" si="313"/>
        <v>83.333333333333343</v>
      </c>
      <c r="AK443" s="68"/>
      <c r="AL443" s="153"/>
    </row>
    <row r="444" spans="1:38" ht="13.2" collapsed="1">
      <c r="A444" s="10" t="s">
        <v>473</v>
      </c>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12"/>
      <c r="AB444" s="10"/>
      <c r="AC444" s="10"/>
      <c r="AD444" s="10"/>
      <c r="AE444" s="133"/>
      <c r="AF444" s="133"/>
      <c r="AG444" s="134"/>
      <c r="AH444" s="135"/>
      <c r="AI444" s="136"/>
      <c r="AK444" s="68" t="s">
        <v>237</v>
      </c>
      <c r="AL444" s="153" t="b">
        <v>1</v>
      </c>
    </row>
    <row r="445" spans="1:38" ht="13.2" hidden="1" outlineLevel="1">
      <c r="C445" s="4" t="s">
        <v>474</v>
      </c>
      <c r="AA445" s="20"/>
      <c r="AE445" s="105">
        <v>1</v>
      </c>
      <c r="AF445" s="96">
        <v>1</v>
      </c>
      <c r="AG445" s="97">
        <f t="shared" ref="AG445:AG447" si="315">IF(AL445,AE445*AF445,0)</f>
        <v>1</v>
      </c>
      <c r="AH445" s="98">
        <f t="shared" ref="AH445:AH447" si="316">IF(AL445,AE445*4,0)</f>
        <v>4</v>
      </c>
      <c r="AI445" s="78">
        <f t="shared" ref="AI445:AI448" si="317">IFERROR(AG445/AH445*100,0)</f>
        <v>25</v>
      </c>
      <c r="AK445" s="68" t="s">
        <v>239</v>
      </c>
      <c r="AL445" s="153" t="b">
        <v>1</v>
      </c>
    </row>
    <row r="446" spans="1:38" ht="13.2" hidden="1" outlineLevel="1">
      <c r="C446" s="4" t="s">
        <v>475</v>
      </c>
      <c r="AA446" s="20"/>
      <c r="AE446" s="105">
        <v>1</v>
      </c>
      <c r="AF446" s="96">
        <v>2</v>
      </c>
      <c r="AG446" s="97">
        <f t="shared" si="315"/>
        <v>2</v>
      </c>
      <c r="AH446" s="98">
        <f t="shared" si="316"/>
        <v>4</v>
      </c>
      <c r="AI446" s="78">
        <f t="shared" si="317"/>
        <v>50</v>
      </c>
      <c r="AK446" s="68" t="s">
        <v>239</v>
      </c>
      <c r="AL446" s="153" t="b">
        <v>1</v>
      </c>
    </row>
    <row r="447" spans="1:38" ht="13.2" hidden="1" outlineLevel="1">
      <c r="C447" s="4" t="s">
        <v>476</v>
      </c>
      <c r="AA447" s="20"/>
      <c r="AE447" s="105">
        <v>1</v>
      </c>
      <c r="AF447" s="96">
        <v>2</v>
      </c>
      <c r="AG447" s="97">
        <f t="shared" si="315"/>
        <v>2</v>
      </c>
      <c r="AH447" s="98">
        <f t="shared" si="316"/>
        <v>4</v>
      </c>
      <c r="AI447" s="78">
        <f t="shared" si="317"/>
        <v>50</v>
      </c>
      <c r="AK447" s="68" t="s">
        <v>239</v>
      </c>
      <c r="AL447" s="153" t="b">
        <v>1</v>
      </c>
    </row>
    <row r="448" spans="1:38" ht="13.2">
      <c r="AA448" s="20"/>
      <c r="AE448" s="21"/>
      <c r="AF448" s="21"/>
      <c r="AG448" s="99">
        <f t="shared" ref="AG448:AH448" si="318">SUM(AG445:AG447)</f>
        <v>5</v>
      </c>
      <c r="AH448" s="99">
        <f t="shared" si="318"/>
        <v>12</v>
      </c>
      <c r="AI448" s="78">
        <f t="shared" si="317"/>
        <v>41.666666666666671</v>
      </c>
      <c r="AK448" s="68"/>
      <c r="AL448" s="153"/>
    </row>
    <row r="449" spans="1:38" ht="13.2" collapsed="1">
      <c r="A449" s="10" t="s">
        <v>477</v>
      </c>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12"/>
      <c r="AB449" s="10"/>
      <c r="AC449" s="10"/>
      <c r="AD449" s="10"/>
      <c r="AE449" s="133"/>
      <c r="AF449" s="133"/>
      <c r="AG449" s="134"/>
      <c r="AH449" s="135"/>
      <c r="AI449" s="136"/>
      <c r="AK449" s="68" t="s">
        <v>237</v>
      </c>
      <c r="AL449" s="153" t="b">
        <v>1</v>
      </c>
    </row>
    <row r="450" spans="1:38" ht="13.2" hidden="1" outlineLevel="1">
      <c r="C450" s="4" t="s">
        <v>478</v>
      </c>
      <c r="AA450" s="20"/>
      <c r="AE450" s="105">
        <v>1</v>
      </c>
      <c r="AF450" s="96">
        <v>1</v>
      </c>
      <c r="AG450" s="97">
        <f t="shared" ref="AG450:AG452" si="319">IF(AL450,AE450*AF450,0)</f>
        <v>1</v>
      </c>
      <c r="AH450" s="98">
        <f t="shared" ref="AH450:AH452" si="320">IF(AL450,AE450*4,0)</f>
        <v>4</v>
      </c>
      <c r="AI450" s="78">
        <f t="shared" ref="AI450:AI453" si="321">IFERROR(AG450/AH450*100,0)</f>
        <v>25</v>
      </c>
      <c r="AK450" s="68" t="s">
        <v>239</v>
      </c>
      <c r="AL450" s="153" t="b">
        <v>1</v>
      </c>
    </row>
    <row r="451" spans="1:38" ht="13.2" hidden="1" outlineLevel="1">
      <c r="C451" s="4" t="s">
        <v>479</v>
      </c>
      <c r="AA451" s="20"/>
      <c r="AE451" s="105">
        <v>1</v>
      </c>
      <c r="AF451" s="96">
        <v>3</v>
      </c>
      <c r="AG451" s="97">
        <f t="shared" si="319"/>
        <v>3</v>
      </c>
      <c r="AH451" s="98">
        <f t="shared" si="320"/>
        <v>4</v>
      </c>
      <c r="AI451" s="78">
        <f t="shared" si="321"/>
        <v>75</v>
      </c>
      <c r="AK451" s="68" t="s">
        <v>239</v>
      </c>
      <c r="AL451" s="153" t="b">
        <v>1</v>
      </c>
    </row>
    <row r="452" spans="1:38" ht="13.2" hidden="1" outlineLevel="1">
      <c r="C452" s="4" t="s">
        <v>533</v>
      </c>
      <c r="AA452" s="20"/>
      <c r="AE452" s="105">
        <v>1</v>
      </c>
      <c r="AF452" s="96">
        <v>4</v>
      </c>
      <c r="AG452" s="97">
        <f t="shared" si="319"/>
        <v>4</v>
      </c>
      <c r="AH452" s="98">
        <f t="shared" si="320"/>
        <v>4</v>
      </c>
      <c r="AI452" s="78">
        <f t="shared" si="321"/>
        <v>100</v>
      </c>
      <c r="AK452" s="68" t="s">
        <v>239</v>
      </c>
      <c r="AL452" s="153" t="b">
        <v>1</v>
      </c>
    </row>
    <row r="453" spans="1:38" ht="13.2">
      <c r="AA453" s="20"/>
      <c r="AE453" s="21"/>
      <c r="AF453" s="21"/>
      <c r="AG453" s="99">
        <f t="shared" ref="AG453:AH453" si="322">SUM(AG450:AG452)</f>
        <v>8</v>
      </c>
      <c r="AH453" s="99">
        <f t="shared" si="322"/>
        <v>12</v>
      </c>
      <c r="AI453" s="78">
        <f t="shared" si="321"/>
        <v>66.666666666666657</v>
      </c>
      <c r="AK453" s="68"/>
      <c r="AL453" s="153"/>
    </row>
    <row r="454" spans="1:38" ht="13.2">
      <c r="AA454" s="20"/>
      <c r="AE454" s="21"/>
      <c r="AF454" s="21"/>
      <c r="AG454" s="21"/>
      <c r="AH454" s="21"/>
      <c r="AI454" s="21"/>
      <c r="AJ454" s="22"/>
      <c r="AK454" s="68" t="s">
        <v>480</v>
      </c>
      <c r="AL454" s="24"/>
    </row>
    <row r="455" spans="1:38" ht="13.2">
      <c r="AA455" s="20"/>
      <c r="AE455" s="21"/>
      <c r="AF455" s="21"/>
      <c r="AG455" s="21"/>
      <c r="AH455" s="21"/>
      <c r="AI455" s="21"/>
      <c r="AJ455" s="22"/>
      <c r="AK455" s="139"/>
      <c r="AL455" s="24"/>
    </row>
    <row r="456" spans="1:38" ht="13.2">
      <c r="AA456" s="20"/>
      <c r="AE456" s="21"/>
      <c r="AF456" s="21"/>
      <c r="AG456" s="21"/>
      <c r="AH456" s="21"/>
      <c r="AI456" s="21"/>
      <c r="AJ456" s="22"/>
      <c r="AK456" s="139"/>
      <c r="AL456" s="24"/>
    </row>
    <row r="457" spans="1:38" ht="13.2">
      <c r="AA457" s="20"/>
      <c r="AE457" s="21"/>
      <c r="AF457" s="21"/>
      <c r="AG457" s="21"/>
      <c r="AH457" s="21"/>
      <c r="AI457" s="21"/>
      <c r="AJ457" s="22"/>
      <c r="AK457" s="139"/>
      <c r="AL457" s="24"/>
    </row>
    <row r="458" spans="1:38" ht="13.2">
      <c r="AA458" s="20"/>
      <c r="AE458" s="21"/>
      <c r="AF458" s="21"/>
      <c r="AG458" s="21"/>
      <c r="AH458" s="21"/>
      <c r="AI458" s="21"/>
      <c r="AJ458" s="22"/>
      <c r="AK458" s="139"/>
      <c r="AL458" s="24"/>
    </row>
    <row r="459" spans="1:38" ht="13.2">
      <c r="AA459" s="20"/>
      <c r="AE459" s="21"/>
      <c r="AF459" s="21"/>
      <c r="AG459" s="21"/>
      <c r="AH459" s="21"/>
      <c r="AI459" s="21"/>
      <c r="AJ459" s="22"/>
      <c r="AK459" s="139"/>
      <c r="AL459" s="24"/>
    </row>
    <row r="460" spans="1:38" ht="13.2">
      <c r="AA460" s="20"/>
      <c r="AE460" s="21"/>
      <c r="AF460" s="21"/>
      <c r="AG460" s="21"/>
      <c r="AH460" s="21"/>
      <c r="AI460" s="21"/>
      <c r="AJ460" s="22"/>
      <c r="AK460" s="139"/>
      <c r="AL460" s="24"/>
    </row>
    <row r="461" spans="1:38" ht="13.2">
      <c r="AA461" s="20"/>
      <c r="AE461" s="21"/>
      <c r="AF461" s="21"/>
      <c r="AG461" s="21"/>
      <c r="AH461" s="21"/>
      <c r="AI461" s="21"/>
      <c r="AJ461" s="22"/>
      <c r="AK461" s="139"/>
      <c r="AL461" s="24"/>
    </row>
    <row r="462" spans="1:38" ht="13.2">
      <c r="AA462" s="20"/>
      <c r="AE462" s="21"/>
      <c r="AF462" s="21"/>
      <c r="AG462" s="21"/>
      <c r="AH462" s="21"/>
      <c r="AI462" s="21"/>
      <c r="AJ462" s="22"/>
      <c r="AK462" s="139"/>
      <c r="AL462" s="24"/>
    </row>
    <row r="463" spans="1:38" ht="13.2">
      <c r="AA463" s="20"/>
      <c r="AE463" s="21"/>
      <c r="AF463" s="21"/>
      <c r="AG463" s="21"/>
      <c r="AH463" s="21"/>
      <c r="AI463" s="21"/>
      <c r="AJ463" s="22"/>
      <c r="AK463" s="139"/>
      <c r="AL463" s="24"/>
    </row>
    <row r="464" spans="1:38" ht="13.2">
      <c r="AA464" s="20"/>
      <c r="AE464" s="21"/>
      <c r="AF464" s="21"/>
      <c r="AG464" s="21"/>
      <c r="AH464" s="21"/>
      <c r="AI464" s="21"/>
      <c r="AJ464" s="22"/>
      <c r="AK464" s="139"/>
      <c r="AL464" s="24"/>
    </row>
    <row r="465" spans="27:38" ht="13.2">
      <c r="AA465" s="20"/>
      <c r="AE465" s="21"/>
      <c r="AF465" s="21"/>
      <c r="AG465" s="21"/>
      <c r="AH465" s="21"/>
      <c r="AI465" s="21"/>
      <c r="AJ465" s="22"/>
      <c r="AK465" s="139"/>
      <c r="AL465" s="24"/>
    </row>
    <row r="466" spans="27:38" ht="13.2">
      <c r="AA466" s="20"/>
      <c r="AE466" s="21"/>
      <c r="AF466" s="21"/>
      <c r="AG466" s="21"/>
      <c r="AH466" s="21"/>
      <c r="AI466" s="21"/>
      <c r="AJ466" s="22"/>
      <c r="AK466" s="139"/>
      <c r="AL466" s="24"/>
    </row>
    <row r="467" spans="27:38" ht="13.2">
      <c r="AA467" s="20"/>
      <c r="AE467" s="21"/>
      <c r="AF467" s="21"/>
      <c r="AG467" s="21"/>
      <c r="AH467" s="21"/>
      <c r="AI467" s="21"/>
      <c r="AJ467" s="22"/>
      <c r="AK467" s="139"/>
      <c r="AL467" s="24"/>
    </row>
    <row r="468" spans="27:38" ht="13.2">
      <c r="AA468" s="20"/>
      <c r="AE468" s="21"/>
      <c r="AF468" s="21"/>
      <c r="AG468" s="21"/>
      <c r="AH468" s="21"/>
      <c r="AI468" s="21"/>
      <c r="AJ468" s="22"/>
      <c r="AK468" s="139"/>
      <c r="AL468" s="24"/>
    </row>
    <row r="469" spans="27:38" ht="13.2">
      <c r="AA469" s="20"/>
      <c r="AE469" s="21"/>
      <c r="AF469" s="21"/>
      <c r="AG469" s="21"/>
      <c r="AH469" s="21"/>
      <c r="AI469" s="21"/>
      <c r="AJ469" s="22"/>
      <c r="AK469" s="139"/>
      <c r="AL469" s="24"/>
    </row>
    <row r="470" spans="27:38" ht="13.2">
      <c r="AA470" s="20"/>
      <c r="AE470" s="21"/>
      <c r="AF470" s="21"/>
      <c r="AG470" s="21"/>
      <c r="AH470" s="21"/>
      <c r="AI470" s="21"/>
      <c r="AJ470" s="22"/>
      <c r="AK470" s="139"/>
      <c r="AL470" s="24"/>
    </row>
    <row r="471" spans="27:38" ht="13.2">
      <c r="AA471" s="20"/>
      <c r="AE471" s="21"/>
      <c r="AF471" s="21"/>
      <c r="AG471" s="21"/>
      <c r="AH471" s="21"/>
      <c r="AI471" s="21"/>
      <c r="AJ471" s="22"/>
      <c r="AK471" s="139"/>
      <c r="AL471" s="24"/>
    </row>
    <row r="472" spans="27:38" ht="13.2">
      <c r="AA472" s="20"/>
      <c r="AE472" s="21"/>
      <c r="AF472" s="21"/>
      <c r="AG472" s="21"/>
      <c r="AH472" s="21"/>
      <c r="AI472" s="21"/>
      <c r="AJ472" s="22"/>
      <c r="AK472" s="139"/>
      <c r="AL472" s="24"/>
    </row>
    <row r="473" spans="27:38" ht="13.2">
      <c r="AA473" s="20"/>
      <c r="AE473" s="21"/>
      <c r="AF473" s="21"/>
      <c r="AG473" s="21"/>
      <c r="AH473" s="21"/>
      <c r="AI473" s="21"/>
      <c r="AJ473" s="22"/>
      <c r="AK473" s="139"/>
      <c r="AL473" s="24"/>
    </row>
    <row r="474" spans="27:38" ht="13.2">
      <c r="AA474" s="20"/>
      <c r="AE474" s="21"/>
      <c r="AF474" s="21"/>
      <c r="AG474" s="21"/>
      <c r="AH474" s="21"/>
      <c r="AI474" s="21"/>
      <c r="AJ474" s="22"/>
      <c r="AK474" s="139"/>
      <c r="AL474" s="24"/>
    </row>
    <row r="475" spans="27:38" ht="13.2">
      <c r="AA475" s="20"/>
      <c r="AE475" s="21"/>
      <c r="AF475" s="21"/>
      <c r="AG475" s="21"/>
      <c r="AH475" s="21"/>
      <c r="AI475" s="21"/>
      <c r="AJ475" s="22"/>
      <c r="AK475" s="139"/>
      <c r="AL475" s="24"/>
    </row>
    <row r="476" spans="27:38" ht="13.2">
      <c r="AA476" s="20"/>
      <c r="AE476" s="21"/>
      <c r="AF476" s="21"/>
      <c r="AG476" s="21"/>
      <c r="AH476" s="21"/>
      <c r="AI476" s="21"/>
      <c r="AJ476" s="22"/>
      <c r="AK476" s="139"/>
      <c r="AL476" s="24"/>
    </row>
    <row r="477" spans="27:38" ht="13.2">
      <c r="AA477" s="20"/>
      <c r="AE477" s="21"/>
      <c r="AF477" s="21"/>
      <c r="AG477" s="21"/>
      <c r="AH477" s="21"/>
      <c r="AI477" s="21"/>
      <c r="AJ477" s="22"/>
      <c r="AK477" s="139"/>
      <c r="AL477" s="24"/>
    </row>
    <row r="478" spans="27:38" ht="13.2">
      <c r="AA478" s="20"/>
      <c r="AE478" s="21"/>
      <c r="AF478" s="21"/>
      <c r="AG478" s="21"/>
      <c r="AH478" s="21"/>
      <c r="AI478" s="21"/>
      <c r="AJ478" s="22"/>
      <c r="AK478" s="139"/>
      <c r="AL478" s="24"/>
    </row>
    <row r="479" spans="27:38" ht="13.2">
      <c r="AA479" s="20"/>
      <c r="AE479" s="21"/>
      <c r="AF479" s="21"/>
      <c r="AG479" s="21"/>
      <c r="AH479" s="21"/>
      <c r="AI479" s="21"/>
      <c r="AJ479" s="22"/>
      <c r="AK479" s="139"/>
      <c r="AL479" s="24"/>
    </row>
    <row r="480" spans="27:38" ht="13.2">
      <c r="AA480" s="20"/>
      <c r="AE480" s="21"/>
      <c r="AF480" s="21"/>
      <c r="AG480" s="21"/>
      <c r="AH480" s="21"/>
      <c r="AI480" s="21"/>
      <c r="AJ480" s="22"/>
      <c r="AK480" s="139"/>
      <c r="AL480" s="24"/>
    </row>
    <row r="481" spans="27:38" ht="13.2">
      <c r="AA481" s="20"/>
      <c r="AE481" s="21"/>
      <c r="AF481" s="21"/>
      <c r="AG481" s="21"/>
      <c r="AH481" s="21"/>
      <c r="AI481" s="21"/>
      <c r="AJ481" s="22"/>
      <c r="AK481" s="139"/>
      <c r="AL481" s="24"/>
    </row>
    <row r="482" spans="27:38" ht="13.2">
      <c r="AA482" s="20"/>
      <c r="AE482" s="21"/>
      <c r="AF482" s="21"/>
      <c r="AG482" s="21"/>
      <c r="AH482" s="21"/>
      <c r="AI482" s="21"/>
      <c r="AJ482" s="22"/>
      <c r="AK482" s="139"/>
      <c r="AL482" s="24"/>
    </row>
    <row r="483" spans="27:38" ht="13.2">
      <c r="AA483" s="20"/>
      <c r="AE483" s="21"/>
      <c r="AF483" s="21"/>
      <c r="AG483" s="21"/>
      <c r="AH483" s="21"/>
      <c r="AI483" s="21"/>
      <c r="AJ483" s="22"/>
      <c r="AK483" s="139"/>
      <c r="AL483" s="24"/>
    </row>
    <row r="484" spans="27:38" ht="13.2">
      <c r="AA484" s="20"/>
      <c r="AE484" s="21"/>
      <c r="AF484" s="21"/>
      <c r="AG484" s="21"/>
      <c r="AH484" s="21"/>
      <c r="AI484" s="21"/>
      <c r="AJ484" s="22"/>
      <c r="AK484" s="139"/>
      <c r="AL484" s="24"/>
    </row>
    <row r="485" spans="27:38" ht="13.2">
      <c r="AA485" s="20"/>
      <c r="AE485" s="21"/>
      <c r="AF485" s="21"/>
      <c r="AG485" s="21"/>
      <c r="AH485" s="21"/>
      <c r="AI485" s="21"/>
      <c r="AJ485" s="22"/>
      <c r="AK485" s="139"/>
      <c r="AL485" s="24"/>
    </row>
    <row r="486" spans="27:38" ht="13.2">
      <c r="AA486" s="20"/>
      <c r="AE486" s="21"/>
      <c r="AF486" s="21"/>
      <c r="AG486" s="21"/>
      <c r="AH486" s="21"/>
      <c r="AI486" s="21"/>
      <c r="AJ486" s="22"/>
      <c r="AK486" s="139"/>
      <c r="AL486" s="24"/>
    </row>
    <row r="487" spans="27:38" ht="13.2">
      <c r="AA487" s="20"/>
      <c r="AE487" s="21"/>
      <c r="AF487" s="21"/>
      <c r="AG487" s="21"/>
      <c r="AH487" s="21"/>
      <c r="AI487" s="21"/>
      <c r="AJ487" s="22"/>
      <c r="AK487" s="139"/>
      <c r="AL487" s="24"/>
    </row>
    <row r="488" spans="27:38" ht="13.2">
      <c r="AA488" s="20"/>
      <c r="AE488" s="21"/>
      <c r="AF488" s="21"/>
      <c r="AG488" s="21"/>
      <c r="AH488" s="21"/>
      <c r="AI488" s="21"/>
      <c r="AJ488" s="22"/>
      <c r="AK488" s="139"/>
      <c r="AL488" s="24"/>
    </row>
    <row r="489" spans="27:38" ht="13.2">
      <c r="AA489" s="20"/>
      <c r="AE489" s="21"/>
      <c r="AF489" s="21"/>
      <c r="AG489" s="21"/>
      <c r="AH489" s="21"/>
      <c r="AI489" s="21"/>
      <c r="AJ489" s="22"/>
      <c r="AK489" s="139"/>
      <c r="AL489" s="24"/>
    </row>
    <row r="490" spans="27:38" ht="13.2">
      <c r="AA490" s="20"/>
      <c r="AE490" s="21"/>
      <c r="AF490" s="21"/>
      <c r="AG490" s="21"/>
      <c r="AH490" s="21"/>
      <c r="AI490" s="21"/>
      <c r="AJ490" s="22"/>
      <c r="AK490" s="139"/>
      <c r="AL490" s="24"/>
    </row>
    <row r="491" spans="27:38" ht="13.2">
      <c r="AA491" s="20"/>
      <c r="AE491" s="21"/>
      <c r="AF491" s="21"/>
      <c r="AG491" s="21"/>
      <c r="AH491" s="21"/>
      <c r="AI491" s="21"/>
      <c r="AJ491" s="22"/>
      <c r="AK491" s="139"/>
      <c r="AL491" s="24"/>
    </row>
    <row r="492" spans="27:38" ht="13.2">
      <c r="AA492" s="20"/>
      <c r="AE492" s="21"/>
      <c r="AF492" s="21"/>
      <c r="AG492" s="21"/>
      <c r="AH492" s="21"/>
      <c r="AI492" s="21"/>
      <c r="AJ492" s="22"/>
      <c r="AK492" s="139"/>
      <c r="AL492" s="24"/>
    </row>
    <row r="493" spans="27:38" ht="13.2">
      <c r="AA493" s="20"/>
      <c r="AE493" s="21"/>
      <c r="AF493" s="21"/>
      <c r="AG493" s="21"/>
      <c r="AH493" s="21"/>
      <c r="AI493" s="21"/>
      <c r="AJ493" s="22"/>
      <c r="AK493" s="139"/>
      <c r="AL493" s="24"/>
    </row>
    <row r="494" spans="27:38" ht="13.2">
      <c r="AA494" s="20"/>
      <c r="AE494" s="21"/>
      <c r="AF494" s="21"/>
      <c r="AG494" s="21"/>
      <c r="AH494" s="21"/>
      <c r="AI494" s="21"/>
      <c r="AJ494" s="22"/>
      <c r="AK494" s="139"/>
      <c r="AL494" s="24"/>
    </row>
    <row r="495" spans="27:38" ht="13.2">
      <c r="AA495" s="20"/>
      <c r="AE495" s="21"/>
      <c r="AF495" s="21"/>
      <c r="AG495" s="21"/>
      <c r="AH495" s="21"/>
      <c r="AI495" s="21"/>
      <c r="AJ495" s="22"/>
      <c r="AK495" s="139"/>
      <c r="AL495" s="24"/>
    </row>
    <row r="496" spans="27:38" ht="13.2">
      <c r="AA496" s="20"/>
      <c r="AE496" s="21"/>
      <c r="AF496" s="21"/>
      <c r="AG496" s="21"/>
      <c r="AH496" s="21"/>
      <c r="AI496" s="21"/>
      <c r="AJ496" s="22"/>
      <c r="AK496" s="139"/>
      <c r="AL496" s="24"/>
    </row>
    <row r="497" spans="27:38" ht="13.2">
      <c r="AA497" s="20"/>
      <c r="AE497" s="21"/>
      <c r="AF497" s="21"/>
      <c r="AG497" s="21"/>
      <c r="AH497" s="21"/>
      <c r="AI497" s="21"/>
      <c r="AJ497" s="22"/>
      <c r="AK497" s="139"/>
      <c r="AL497" s="24"/>
    </row>
    <row r="498" spans="27:38" ht="13.2">
      <c r="AA498" s="20"/>
      <c r="AE498" s="21"/>
      <c r="AF498" s="21"/>
      <c r="AG498" s="21"/>
      <c r="AH498" s="21"/>
      <c r="AI498" s="21"/>
      <c r="AJ498" s="22"/>
      <c r="AK498" s="139"/>
      <c r="AL498" s="24"/>
    </row>
    <row r="499" spans="27:38" ht="13.2">
      <c r="AA499" s="20"/>
      <c r="AE499" s="21"/>
      <c r="AF499" s="21"/>
      <c r="AG499" s="21"/>
      <c r="AH499" s="21"/>
      <c r="AI499" s="21"/>
      <c r="AJ499" s="22"/>
      <c r="AK499" s="139"/>
      <c r="AL499" s="24"/>
    </row>
    <row r="500" spans="27:38" ht="13.2">
      <c r="AA500" s="20"/>
      <c r="AE500" s="21"/>
      <c r="AF500" s="21"/>
      <c r="AG500" s="21"/>
      <c r="AH500" s="21"/>
      <c r="AI500" s="21"/>
      <c r="AJ500" s="22"/>
      <c r="AK500" s="139"/>
      <c r="AL500" s="24"/>
    </row>
    <row r="501" spans="27:38" ht="13.2">
      <c r="AA501" s="20"/>
      <c r="AE501" s="21"/>
      <c r="AF501" s="21"/>
      <c r="AG501" s="21"/>
      <c r="AH501" s="21"/>
      <c r="AI501" s="21"/>
      <c r="AJ501" s="22"/>
      <c r="AK501" s="139"/>
      <c r="AL501" s="24"/>
    </row>
    <row r="502" spans="27:38" ht="13.2">
      <c r="AA502" s="20"/>
      <c r="AE502" s="21"/>
      <c r="AF502" s="21"/>
      <c r="AG502" s="21"/>
      <c r="AH502" s="21"/>
      <c r="AI502" s="21"/>
      <c r="AJ502" s="22"/>
      <c r="AK502" s="139"/>
      <c r="AL502" s="24"/>
    </row>
    <row r="503" spans="27:38" ht="13.2">
      <c r="AA503" s="20"/>
      <c r="AE503" s="21"/>
      <c r="AF503" s="21"/>
      <c r="AG503" s="21"/>
      <c r="AH503" s="21"/>
      <c r="AI503" s="21"/>
      <c r="AJ503" s="22"/>
      <c r="AK503" s="139"/>
      <c r="AL503" s="24"/>
    </row>
    <row r="504" spans="27:38" ht="13.2">
      <c r="AA504" s="20"/>
      <c r="AE504" s="21"/>
      <c r="AF504" s="21"/>
      <c r="AG504" s="21"/>
      <c r="AH504" s="21"/>
      <c r="AI504" s="21"/>
      <c r="AJ504" s="22"/>
      <c r="AK504" s="139"/>
      <c r="AL504" s="24"/>
    </row>
    <row r="505" spans="27:38" ht="13.2">
      <c r="AA505" s="20"/>
      <c r="AE505" s="21"/>
      <c r="AF505" s="21"/>
      <c r="AG505" s="21"/>
      <c r="AH505" s="21"/>
      <c r="AI505" s="21"/>
      <c r="AJ505" s="22"/>
      <c r="AK505" s="139"/>
      <c r="AL505" s="24"/>
    </row>
    <row r="506" spans="27:38" ht="13.2">
      <c r="AA506" s="20"/>
      <c r="AE506" s="21"/>
      <c r="AF506" s="21"/>
      <c r="AG506" s="21"/>
      <c r="AH506" s="21"/>
      <c r="AI506" s="21"/>
      <c r="AJ506" s="22"/>
      <c r="AK506" s="139"/>
      <c r="AL506" s="24"/>
    </row>
    <row r="507" spans="27:38" ht="13.2">
      <c r="AA507" s="20"/>
      <c r="AE507" s="21"/>
      <c r="AF507" s="21"/>
      <c r="AG507" s="21"/>
      <c r="AH507" s="21"/>
      <c r="AI507" s="21"/>
      <c r="AJ507" s="22"/>
      <c r="AK507" s="139"/>
      <c r="AL507" s="24"/>
    </row>
    <row r="508" spans="27:38" ht="13.2">
      <c r="AA508" s="20"/>
      <c r="AE508" s="21"/>
      <c r="AF508" s="21"/>
      <c r="AG508" s="21"/>
      <c r="AH508" s="21"/>
      <c r="AI508" s="21"/>
      <c r="AJ508" s="22"/>
      <c r="AK508" s="139"/>
      <c r="AL508" s="24"/>
    </row>
    <row r="509" spans="27:38" ht="13.2">
      <c r="AA509" s="20"/>
      <c r="AE509" s="21"/>
      <c r="AF509" s="21"/>
      <c r="AG509" s="21"/>
      <c r="AH509" s="21"/>
      <c r="AI509" s="21"/>
      <c r="AJ509" s="22"/>
      <c r="AK509" s="139"/>
      <c r="AL509" s="24"/>
    </row>
    <row r="510" spans="27:38" ht="13.2">
      <c r="AA510" s="20"/>
      <c r="AE510" s="21"/>
      <c r="AF510" s="21"/>
      <c r="AG510" s="21"/>
      <c r="AH510" s="21"/>
      <c r="AI510" s="21"/>
      <c r="AJ510" s="22"/>
      <c r="AK510" s="139"/>
      <c r="AL510" s="24"/>
    </row>
    <row r="511" spans="27:38" ht="13.2">
      <c r="AA511" s="20"/>
      <c r="AE511" s="21"/>
      <c r="AF511" s="21"/>
      <c r="AG511" s="21"/>
      <c r="AH511" s="21"/>
      <c r="AI511" s="21"/>
      <c r="AJ511" s="22"/>
      <c r="AK511" s="139"/>
      <c r="AL511" s="24"/>
    </row>
    <row r="512" spans="27:38" ht="13.2">
      <c r="AA512" s="20"/>
      <c r="AE512" s="21"/>
      <c r="AF512" s="21"/>
      <c r="AG512" s="21"/>
      <c r="AH512" s="21"/>
      <c r="AI512" s="21"/>
      <c r="AJ512" s="22"/>
      <c r="AK512" s="139"/>
      <c r="AL512" s="24"/>
    </row>
    <row r="513" spans="27:38" ht="13.2">
      <c r="AA513" s="20"/>
      <c r="AE513" s="21"/>
      <c r="AF513" s="21"/>
      <c r="AG513" s="21"/>
      <c r="AH513" s="21"/>
      <c r="AI513" s="21"/>
      <c r="AJ513" s="22"/>
      <c r="AK513" s="139"/>
      <c r="AL513" s="24"/>
    </row>
    <row r="514" spans="27:38" ht="13.2">
      <c r="AA514" s="20"/>
      <c r="AE514" s="21"/>
      <c r="AF514" s="21"/>
      <c r="AG514" s="21"/>
      <c r="AH514" s="21"/>
      <c r="AI514" s="21"/>
      <c r="AJ514" s="22"/>
      <c r="AK514" s="139"/>
      <c r="AL514" s="24"/>
    </row>
    <row r="515" spans="27:38" ht="13.2">
      <c r="AA515" s="20"/>
      <c r="AE515" s="21"/>
      <c r="AF515" s="21"/>
      <c r="AG515" s="21"/>
      <c r="AH515" s="21"/>
      <c r="AI515" s="21"/>
      <c r="AJ515" s="22"/>
      <c r="AK515" s="139"/>
      <c r="AL515" s="24"/>
    </row>
    <row r="516" spans="27:38" ht="13.2">
      <c r="AA516" s="20"/>
      <c r="AE516" s="21"/>
      <c r="AF516" s="21"/>
      <c r="AG516" s="21"/>
      <c r="AH516" s="21"/>
      <c r="AI516" s="21"/>
      <c r="AJ516" s="22"/>
      <c r="AK516" s="139"/>
      <c r="AL516" s="24"/>
    </row>
    <row r="517" spans="27:38" ht="13.2">
      <c r="AA517" s="20"/>
      <c r="AE517" s="21"/>
      <c r="AF517" s="21"/>
      <c r="AG517" s="21"/>
      <c r="AH517" s="21"/>
      <c r="AI517" s="21"/>
      <c r="AJ517" s="22"/>
      <c r="AK517" s="139"/>
      <c r="AL517" s="24"/>
    </row>
    <row r="518" spans="27:38" ht="13.2">
      <c r="AA518" s="20"/>
      <c r="AE518" s="21"/>
      <c r="AF518" s="21"/>
      <c r="AG518" s="21"/>
      <c r="AH518" s="21"/>
      <c r="AI518" s="21"/>
      <c r="AJ518" s="22"/>
      <c r="AK518" s="139"/>
      <c r="AL518" s="24"/>
    </row>
    <row r="519" spans="27:38" ht="13.2">
      <c r="AA519" s="20"/>
      <c r="AE519" s="21"/>
      <c r="AF519" s="21"/>
      <c r="AG519" s="21"/>
      <c r="AH519" s="21"/>
      <c r="AI519" s="21"/>
      <c r="AJ519" s="22"/>
      <c r="AK519" s="139"/>
      <c r="AL519" s="24"/>
    </row>
    <row r="520" spans="27:38" ht="13.2">
      <c r="AA520" s="20"/>
      <c r="AE520" s="21"/>
      <c r="AF520" s="21"/>
      <c r="AG520" s="21"/>
      <c r="AH520" s="21"/>
      <c r="AI520" s="21"/>
      <c r="AJ520" s="22"/>
      <c r="AK520" s="139"/>
      <c r="AL520" s="24"/>
    </row>
    <row r="521" spans="27:38" ht="13.2">
      <c r="AA521" s="20"/>
      <c r="AE521" s="21"/>
      <c r="AF521" s="21"/>
      <c r="AG521" s="21"/>
      <c r="AH521" s="21"/>
      <c r="AI521" s="21"/>
      <c r="AJ521" s="22"/>
      <c r="AK521" s="139"/>
      <c r="AL521" s="24"/>
    </row>
    <row r="522" spans="27:38" ht="13.2">
      <c r="AA522" s="20"/>
      <c r="AE522" s="21"/>
      <c r="AF522" s="21"/>
      <c r="AG522" s="21"/>
      <c r="AH522" s="21"/>
      <c r="AI522" s="21"/>
      <c r="AJ522" s="22"/>
      <c r="AK522" s="139"/>
      <c r="AL522" s="24"/>
    </row>
    <row r="523" spans="27:38" ht="13.2">
      <c r="AA523" s="20"/>
      <c r="AE523" s="21"/>
      <c r="AF523" s="21"/>
      <c r="AG523" s="21"/>
      <c r="AH523" s="21"/>
      <c r="AI523" s="21"/>
      <c r="AJ523" s="22"/>
      <c r="AK523" s="139"/>
      <c r="AL523" s="24"/>
    </row>
    <row r="524" spans="27:38" ht="13.2">
      <c r="AA524" s="20"/>
      <c r="AE524" s="21"/>
      <c r="AF524" s="21"/>
      <c r="AG524" s="21"/>
      <c r="AH524" s="21"/>
      <c r="AI524" s="21"/>
      <c r="AJ524" s="22"/>
      <c r="AK524" s="139"/>
      <c r="AL524" s="24"/>
    </row>
    <row r="525" spans="27:38" ht="13.2">
      <c r="AA525" s="20"/>
      <c r="AE525" s="21"/>
      <c r="AF525" s="21"/>
      <c r="AG525" s="21"/>
      <c r="AH525" s="21"/>
      <c r="AI525" s="21"/>
      <c r="AJ525" s="22"/>
      <c r="AK525" s="139"/>
      <c r="AL525" s="24"/>
    </row>
    <row r="526" spans="27:38" ht="13.2">
      <c r="AA526" s="20"/>
      <c r="AE526" s="21"/>
      <c r="AF526" s="21"/>
      <c r="AG526" s="21"/>
      <c r="AH526" s="21"/>
      <c r="AI526" s="21"/>
      <c r="AJ526" s="22"/>
      <c r="AK526" s="139"/>
      <c r="AL526" s="24"/>
    </row>
    <row r="527" spans="27:38" ht="13.2">
      <c r="AA527" s="20"/>
      <c r="AE527" s="21"/>
      <c r="AF527" s="21"/>
      <c r="AG527" s="21"/>
      <c r="AH527" s="21"/>
      <c r="AI527" s="21"/>
      <c r="AJ527" s="22"/>
      <c r="AK527" s="139"/>
      <c r="AL527" s="24"/>
    </row>
    <row r="528" spans="27:38" ht="13.2">
      <c r="AA528" s="20"/>
      <c r="AE528" s="21"/>
      <c r="AF528" s="21"/>
      <c r="AG528" s="21"/>
      <c r="AH528" s="21"/>
      <c r="AI528" s="21"/>
      <c r="AJ528" s="22"/>
      <c r="AK528" s="139"/>
      <c r="AL528" s="24"/>
    </row>
    <row r="529" spans="27:38" ht="13.2">
      <c r="AA529" s="20"/>
      <c r="AE529" s="21"/>
      <c r="AF529" s="21"/>
      <c r="AG529" s="21"/>
      <c r="AH529" s="21"/>
      <c r="AI529" s="21"/>
      <c r="AJ529" s="22"/>
      <c r="AK529" s="139"/>
      <c r="AL529" s="24"/>
    </row>
    <row r="530" spans="27:38" ht="13.2">
      <c r="AA530" s="20"/>
      <c r="AE530" s="21"/>
      <c r="AF530" s="21"/>
      <c r="AG530" s="21"/>
      <c r="AH530" s="21"/>
      <c r="AI530" s="21"/>
      <c r="AJ530" s="22"/>
      <c r="AK530" s="139"/>
      <c r="AL530" s="24"/>
    </row>
    <row r="531" spans="27:38" ht="13.2">
      <c r="AA531" s="20"/>
      <c r="AE531" s="21"/>
      <c r="AF531" s="21"/>
      <c r="AG531" s="21"/>
      <c r="AH531" s="21"/>
      <c r="AI531" s="21"/>
      <c r="AJ531" s="22"/>
      <c r="AK531" s="139"/>
      <c r="AL531" s="24"/>
    </row>
    <row r="532" spans="27:38" ht="13.2">
      <c r="AA532" s="20"/>
      <c r="AE532" s="21"/>
      <c r="AF532" s="21"/>
      <c r="AG532" s="21"/>
      <c r="AH532" s="21"/>
      <c r="AI532" s="21"/>
      <c r="AJ532" s="22"/>
      <c r="AK532" s="139"/>
      <c r="AL532" s="24"/>
    </row>
    <row r="533" spans="27:38" ht="13.2">
      <c r="AA533" s="20"/>
      <c r="AE533" s="21"/>
      <c r="AF533" s="21"/>
      <c r="AG533" s="21"/>
      <c r="AH533" s="21"/>
      <c r="AI533" s="21"/>
      <c r="AJ533" s="22"/>
      <c r="AK533" s="139"/>
      <c r="AL533" s="24"/>
    </row>
    <row r="534" spans="27:38" ht="13.2">
      <c r="AA534" s="20"/>
      <c r="AE534" s="21"/>
      <c r="AF534" s="21"/>
      <c r="AG534" s="21"/>
      <c r="AH534" s="21"/>
      <c r="AI534" s="21"/>
      <c r="AJ534" s="22"/>
      <c r="AK534" s="139"/>
      <c r="AL534" s="24"/>
    </row>
    <row r="535" spans="27:38" ht="13.2">
      <c r="AA535" s="20"/>
      <c r="AE535" s="21"/>
      <c r="AF535" s="21"/>
      <c r="AG535" s="21"/>
      <c r="AH535" s="21"/>
      <c r="AI535" s="21"/>
      <c r="AJ535" s="22"/>
      <c r="AK535" s="139"/>
      <c r="AL535" s="24"/>
    </row>
    <row r="536" spans="27:38" ht="13.2">
      <c r="AA536" s="20"/>
      <c r="AE536" s="21"/>
      <c r="AF536" s="21"/>
      <c r="AG536" s="21"/>
      <c r="AH536" s="21"/>
      <c r="AI536" s="21"/>
      <c r="AJ536" s="22"/>
      <c r="AK536" s="139"/>
      <c r="AL536" s="24"/>
    </row>
    <row r="537" spans="27:38" ht="13.2">
      <c r="AA537" s="20"/>
      <c r="AE537" s="21"/>
      <c r="AF537" s="21"/>
      <c r="AG537" s="21"/>
      <c r="AH537" s="21"/>
      <c r="AI537" s="21"/>
      <c r="AJ537" s="22"/>
      <c r="AK537" s="139"/>
      <c r="AL537" s="24"/>
    </row>
    <row r="538" spans="27:38" ht="13.2">
      <c r="AA538" s="20"/>
      <c r="AE538" s="21"/>
      <c r="AF538" s="21"/>
      <c r="AG538" s="21"/>
      <c r="AH538" s="21"/>
      <c r="AI538" s="21"/>
      <c r="AJ538" s="22"/>
      <c r="AK538" s="139"/>
      <c r="AL538" s="24"/>
    </row>
    <row r="539" spans="27:38" ht="13.2">
      <c r="AA539" s="20"/>
      <c r="AE539" s="21"/>
      <c r="AF539" s="21"/>
      <c r="AG539" s="21"/>
      <c r="AH539" s="21"/>
      <c r="AI539" s="21"/>
      <c r="AJ539" s="22"/>
      <c r="AK539" s="139"/>
      <c r="AL539" s="24"/>
    </row>
    <row r="540" spans="27:38" ht="13.2">
      <c r="AA540" s="20"/>
      <c r="AE540" s="21"/>
      <c r="AF540" s="21"/>
      <c r="AG540" s="21"/>
      <c r="AH540" s="21"/>
      <c r="AI540" s="21"/>
      <c r="AJ540" s="22"/>
      <c r="AK540" s="139"/>
      <c r="AL540" s="24"/>
    </row>
    <row r="541" spans="27:38" ht="13.2">
      <c r="AA541" s="20"/>
      <c r="AE541" s="21"/>
      <c r="AF541" s="21"/>
      <c r="AG541" s="21"/>
      <c r="AH541" s="21"/>
      <c r="AI541" s="21"/>
      <c r="AJ541" s="22"/>
      <c r="AK541" s="139"/>
      <c r="AL541" s="24"/>
    </row>
    <row r="542" spans="27:38" ht="13.2">
      <c r="AA542" s="20"/>
      <c r="AE542" s="21"/>
      <c r="AF542" s="21"/>
      <c r="AG542" s="21"/>
      <c r="AH542" s="21"/>
      <c r="AI542" s="21"/>
      <c r="AJ542" s="22"/>
      <c r="AK542" s="139"/>
      <c r="AL542" s="24"/>
    </row>
    <row r="543" spans="27:38" ht="13.2">
      <c r="AA543" s="20"/>
      <c r="AE543" s="21"/>
      <c r="AF543" s="21"/>
      <c r="AG543" s="21"/>
      <c r="AH543" s="21"/>
      <c r="AI543" s="21"/>
      <c r="AJ543" s="22"/>
      <c r="AK543" s="139"/>
      <c r="AL543" s="24"/>
    </row>
    <row r="544" spans="27:38" ht="13.2">
      <c r="AA544" s="20"/>
      <c r="AE544" s="21"/>
      <c r="AF544" s="21"/>
      <c r="AG544" s="21"/>
      <c r="AH544" s="21"/>
      <c r="AI544" s="21"/>
      <c r="AJ544" s="22"/>
      <c r="AK544" s="139"/>
      <c r="AL544" s="24"/>
    </row>
    <row r="545" spans="27:38" ht="13.2">
      <c r="AA545" s="20"/>
      <c r="AE545" s="21"/>
      <c r="AF545" s="21"/>
      <c r="AG545" s="21"/>
      <c r="AH545" s="21"/>
      <c r="AI545" s="21"/>
      <c r="AJ545" s="22"/>
      <c r="AK545" s="139"/>
      <c r="AL545" s="24"/>
    </row>
    <row r="546" spans="27:38" ht="13.2">
      <c r="AA546" s="20"/>
      <c r="AE546" s="21"/>
      <c r="AF546" s="21"/>
      <c r="AG546" s="21"/>
      <c r="AH546" s="21"/>
      <c r="AI546" s="21"/>
      <c r="AJ546" s="22"/>
      <c r="AK546" s="139"/>
      <c r="AL546" s="24"/>
    </row>
    <row r="547" spans="27:38" ht="13.2">
      <c r="AA547" s="20"/>
      <c r="AE547" s="21"/>
      <c r="AF547" s="21"/>
      <c r="AG547" s="21"/>
      <c r="AH547" s="21"/>
      <c r="AI547" s="21"/>
      <c r="AJ547" s="22"/>
      <c r="AK547" s="139"/>
      <c r="AL547" s="24"/>
    </row>
    <row r="548" spans="27:38" ht="13.2">
      <c r="AA548" s="20"/>
      <c r="AE548" s="21"/>
      <c r="AF548" s="21"/>
      <c r="AG548" s="21"/>
      <c r="AH548" s="21"/>
      <c r="AI548" s="21"/>
      <c r="AJ548" s="22"/>
      <c r="AK548" s="139"/>
      <c r="AL548" s="24"/>
    </row>
    <row r="549" spans="27:38" ht="13.2">
      <c r="AA549" s="20"/>
      <c r="AE549" s="21"/>
      <c r="AF549" s="21"/>
      <c r="AG549" s="21"/>
      <c r="AH549" s="21"/>
      <c r="AI549" s="21"/>
      <c r="AJ549" s="22"/>
      <c r="AK549" s="139"/>
      <c r="AL549" s="24"/>
    </row>
    <row r="550" spans="27:38" ht="13.2">
      <c r="AA550" s="20"/>
      <c r="AE550" s="21"/>
      <c r="AF550" s="21"/>
      <c r="AG550" s="21"/>
      <c r="AH550" s="21"/>
      <c r="AI550" s="21"/>
      <c r="AJ550" s="22"/>
      <c r="AK550" s="139"/>
      <c r="AL550" s="24"/>
    </row>
    <row r="551" spans="27:38" ht="13.2">
      <c r="AA551" s="20"/>
      <c r="AE551" s="21"/>
      <c r="AF551" s="21"/>
      <c r="AG551" s="21"/>
      <c r="AH551" s="21"/>
      <c r="AI551" s="21"/>
      <c r="AJ551" s="22"/>
      <c r="AK551" s="139"/>
      <c r="AL551" s="24"/>
    </row>
    <row r="552" spans="27:38" ht="13.2">
      <c r="AA552" s="20"/>
      <c r="AE552" s="21"/>
      <c r="AF552" s="21"/>
      <c r="AG552" s="21"/>
      <c r="AH552" s="21"/>
      <c r="AI552" s="21"/>
      <c r="AJ552" s="22"/>
      <c r="AK552" s="139"/>
      <c r="AL552" s="24"/>
    </row>
    <row r="553" spans="27:38" ht="13.2">
      <c r="AA553" s="20"/>
      <c r="AE553" s="21"/>
      <c r="AF553" s="21"/>
      <c r="AG553" s="21"/>
      <c r="AH553" s="21"/>
      <c r="AI553" s="21"/>
      <c r="AJ553" s="22"/>
      <c r="AK553" s="139"/>
      <c r="AL553" s="24"/>
    </row>
    <row r="554" spans="27:38" ht="13.2">
      <c r="AA554" s="20"/>
      <c r="AE554" s="21"/>
      <c r="AF554" s="21"/>
      <c r="AG554" s="21"/>
      <c r="AH554" s="21"/>
      <c r="AI554" s="21"/>
      <c r="AJ554" s="22"/>
      <c r="AK554" s="139"/>
      <c r="AL554" s="24"/>
    </row>
    <row r="555" spans="27:38" ht="13.2">
      <c r="AA555" s="20"/>
      <c r="AE555" s="21"/>
      <c r="AF555" s="21"/>
      <c r="AG555" s="21"/>
      <c r="AH555" s="21"/>
      <c r="AI555" s="21"/>
      <c r="AJ555" s="22"/>
      <c r="AK555" s="139"/>
      <c r="AL555" s="24"/>
    </row>
    <row r="556" spans="27:38" ht="13.2">
      <c r="AA556" s="20"/>
      <c r="AE556" s="21"/>
      <c r="AF556" s="21"/>
      <c r="AG556" s="21"/>
      <c r="AH556" s="21"/>
      <c r="AI556" s="21"/>
      <c r="AJ556" s="22"/>
      <c r="AK556" s="139"/>
      <c r="AL556" s="24"/>
    </row>
    <row r="557" spans="27:38" ht="13.2">
      <c r="AA557" s="20"/>
      <c r="AE557" s="21"/>
      <c r="AF557" s="21"/>
      <c r="AG557" s="21"/>
      <c r="AH557" s="21"/>
      <c r="AI557" s="21"/>
      <c r="AJ557" s="22"/>
      <c r="AK557" s="139"/>
      <c r="AL557" s="24"/>
    </row>
    <row r="558" spans="27:38" ht="13.2">
      <c r="AA558" s="20"/>
      <c r="AE558" s="21"/>
      <c r="AF558" s="21"/>
      <c r="AG558" s="21"/>
      <c r="AH558" s="21"/>
      <c r="AI558" s="21"/>
      <c r="AJ558" s="22"/>
      <c r="AK558" s="139"/>
      <c r="AL558" s="24"/>
    </row>
    <row r="559" spans="27:38" ht="13.2">
      <c r="AA559" s="20"/>
      <c r="AE559" s="21"/>
      <c r="AF559" s="21"/>
      <c r="AG559" s="21"/>
      <c r="AH559" s="21"/>
      <c r="AI559" s="21"/>
      <c r="AJ559" s="22"/>
      <c r="AK559" s="139"/>
      <c r="AL559" s="24"/>
    </row>
    <row r="560" spans="27:38" ht="13.2">
      <c r="AA560" s="20"/>
      <c r="AE560" s="21"/>
      <c r="AF560" s="21"/>
      <c r="AG560" s="21"/>
      <c r="AH560" s="21"/>
      <c r="AI560" s="21"/>
      <c r="AJ560" s="22"/>
      <c r="AK560" s="139"/>
      <c r="AL560" s="24"/>
    </row>
    <row r="561" spans="27:38" ht="13.2">
      <c r="AA561" s="20"/>
      <c r="AE561" s="21"/>
      <c r="AF561" s="21"/>
      <c r="AG561" s="21"/>
      <c r="AH561" s="21"/>
      <c r="AI561" s="21"/>
      <c r="AJ561" s="22"/>
      <c r="AK561" s="139"/>
      <c r="AL561" s="24"/>
    </row>
    <row r="562" spans="27:38" ht="13.2">
      <c r="AA562" s="20"/>
      <c r="AE562" s="21"/>
      <c r="AF562" s="21"/>
      <c r="AG562" s="21"/>
      <c r="AH562" s="21"/>
      <c r="AI562" s="21"/>
      <c r="AJ562" s="22"/>
      <c r="AK562" s="139"/>
      <c r="AL562" s="24"/>
    </row>
    <row r="563" spans="27:38" ht="13.2">
      <c r="AA563" s="20"/>
      <c r="AE563" s="21"/>
      <c r="AF563" s="21"/>
      <c r="AG563" s="21"/>
      <c r="AH563" s="21"/>
      <c r="AI563" s="21"/>
      <c r="AJ563" s="22"/>
      <c r="AK563" s="139"/>
      <c r="AL563" s="24"/>
    </row>
    <row r="564" spans="27:38" ht="13.2">
      <c r="AA564" s="20"/>
      <c r="AE564" s="21"/>
      <c r="AF564" s="21"/>
      <c r="AG564" s="21"/>
      <c r="AH564" s="21"/>
      <c r="AI564" s="21"/>
      <c r="AJ564" s="22"/>
      <c r="AK564" s="139"/>
      <c r="AL564" s="24"/>
    </row>
    <row r="565" spans="27:38" ht="13.2">
      <c r="AA565" s="20"/>
      <c r="AE565" s="21"/>
      <c r="AF565" s="21"/>
      <c r="AG565" s="21"/>
      <c r="AH565" s="21"/>
      <c r="AI565" s="21"/>
      <c r="AJ565" s="22"/>
      <c r="AK565" s="139"/>
      <c r="AL565" s="24"/>
    </row>
    <row r="566" spans="27:38" ht="13.2">
      <c r="AA566" s="20"/>
      <c r="AE566" s="21"/>
      <c r="AF566" s="21"/>
      <c r="AG566" s="21"/>
      <c r="AH566" s="21"/>
      <c r="AI566" s="21"/>
      <c r="AJ566" s="22"/>
      <c r="AK566" s="139"/>
      <c r="AL566" s="24"/>
    </row>
    <row r="567" spans="27:38" ht="13.2">
      <c r="AA567" s="20"/>
      <c r="AE567" s="21"/>
      <c r="AF567" s="21"/>
      <c r="AG567" s="21"/>
      <c r="AH567" s="21"/>
      <c r="AI567" s="21"/>
      <c r="AJ567" s="22"/>
      <c r="AK567" s="139"/>
      <c r="AL567" s="24"/>
    </row>
    <row r="568" spans="27:38" ht="13.2">
      <c r="AA568" s="20"/>
      <c r="AE568" s="21"/>
      <c r="AF568" s="21"/>
      <c r="AG568" s="21"/>
      <c r="AH568" s="21"/>
      <c r="AI568" s="21"/>
      <c r="AJ568" s="22"/>
      <c r="AK568" s="139"/>
      <c r="AL568" s="24"/>
    </row>
    <row r="569" spans="27:38" ht="13.2">
      <c r="AA569" s="20"/>
      <c r="AE569" s="21"/>
      <c r="AF569" s="21"/>
      <c r="AG569" s="21"/>
      <c r="AH569" s="21"/>
      <c r="AI569" s="21"/>
      <c r="AJ569" s="22"/>
      <c r="AK569" s="139"/>
      <c r="AL569" s="24"/>
    </row>
    <row r="570" spans="27:38" ht="13.2">
      <c r="AA570" s="20"/>
      <c r="AE570" s="21"/>
      <c r="AF570" s="21"/>
      <c r="AG570" s="21"/>
      <c r="AH570" s="21"/>
      <c r="AI570" s="21"/>
      <c r="AJ570" s="22"/>
      <c r="AK570" s="139"/>
      <c r="AL570" s="24"/>
    </row>
    <row r="571" spans="27:38" ht="13.2">
      <c r="AA571" s="20"/>
      <c r="AE571" s="21"/>
      <c r="AF571" s="21"/>
      <c r="AG571" s="21"/>
      <c r="AH571" s="21"/>
      <c r="AI571" s="21"/>
      <c r="AJ571" s="22"/>
      <c r="AK571" s="139"/>
      <c r="AL571" s="24"/>
    </row>
    <row r="572" spans="27:38" ht="13.2">
      <c r="AA572" s="20"/>
      <c r="AE572" s="21"/>
      <c r="AF572" s="21"/>
      <c r="AG572" s="21"/>
      <c r="AH572" s="21"/>
      <c r="AI572" s="21"/>
      <c r="AJ572" s="22"/>
      <c r="AK572" s="139"/>
      <c r="AL572" s="24"/>
    </row>
    <row r="573" spans="27:38" ht="13.2">
      <c r="AA573" s="20"/>
      <c r="AE573" s="21"/>
      <c r="AF573" s="21"/>
      <c r="AG573" s="21"/>
      <c r="AH573" s="21"/>
      <c r="AI573" s="21"/>
      <c r="AJ573" s="22"/>
      <c r="AK573" s="139"/>
      <c r="AL573" s="24"/>
    </row>
    <row r="574" spans="27:38" ht="13.2">
      <c r="AA574" s="20"/>
      <c r="AE574" s="21"/>
      <c r="AF574" s="21"/>
      <c r="AG574" s="21"/>
      <c r="AH574" s="21"/>
      <c r="AI574" s="21"/>
      <c r="AJ574" s="22"/>
      <c r="AK574" s="139"/>
      <c r="AL574" s="24"/>
    </row>
    <row r="575" spans="27:38" ht="13.2">
      <c r="AA575" s="20"/>
      <c r="AE575" s="21"/>
      <c r="AF575" s="21"/>
      <c r="AG575" s="21"/>
      <c r="AH575" s="21"/>
      <c r="AI575" s="21"/>
      <c r="AJ575" s="22"/>
      <c r="AK575" s="139"/>
      <c r="AL575" s="24"/>
    </row>
    <row r="576" spans="27:38" ht="13.2">
      <c r="AA576" s="20"/>
      <c r="AE576" s="21"/>
      <c r="AF576" s="21"/>
      <c r="AG576" s="21"/>
      <c r="AH576" s="21"/>
      <c r="AI576" s="21"/>
      <c r="AJ576" s="22"/>
      <c r="AK576" s="139"/>
      <c r="AL576" s="24"/>
    </row>
    <row r="577" spans="27:38" ht="13.2">
      <c r="AA577" s="20"/>
      <c r="AE577" s="21"/>
      <c r="AF577" s="21"/>
      <c r="AG577" s="21"/>
      <c r="AH577" s="21"/>
      <c r="AI577" s="21"/>
      <c r="AJ577" s="22"/>
      <c r="AK577" s="139"/>
      <c r="AL577" s="24"/>
    </row>
    <row r="578" spans="27:38" ht="13.2">
      <c r="AA578" s="20"/>
      <c r="AE578" s="21"/>
      <c r="AF578" s="21"/>
      <c r="AG578" s="21"/>
      <c r="AH578" s="21"/>
      <c r="AI578" s="21"/>
      <c r="AJ578" s="22"/>
      <c r="AK578" s="139"/>
      <c r="AL578" s="24"/>
    </row>
    <row r="579" spans="27:38" ht="13.2">
      <c r="AA579" s="20"/>
      <c r="AE579" s="21"/>
      <c r="AF579" s="21"/>
      <c r="AG579" s="21"/>
      <c r="AH579" s="21"/>
      <c r="AI579" s="21"/>
      <c r="AJ579" s="22"/>
      <c r="AK579" s="139"/>
      <c r="AL579" s="24"/>
    </row>
    <row r="580" spans="27:38" ht="13.2">
      <c r="AA580" s="20"/>
      <c r="AE580" s="21"/>
      <c r="AF580" s="21"/>
      <c r="AG580" s="21"/>
      <c r="AH580" s="21"/>
      <c r="AI580" s="21"/>
      <c r="AJ580" s="22"/>
      <c r="AK580" s="139"/>
      <c r="AL580" s="24"/>
    </row>
    <row r="581" spans="27:38" ht="13.2">
      <c r="AA581" s="20"/>
      <c r="AE581" s="21"/>
      <c r="AF581" s="21"/>
      <c r="AG581" s="21"/>
      <c r="AH581" s="21"/>
      <c r="AI581" s="21"/>
      <c r="AJ581" s="22"/>
      <c r="AK581" s="139"/>
      <c r="AL581" s="24"/>
    </row>
    <row r="582" spans="27:38" ht="13.2">
      <c r="AA582" s="20"/>
      <c r="AE582" s="21"/>
      <c r="AF582" s="21"/>
      <c r="AG582" s="21"/>
      <c r="AH582" s="21"/>
      <c r="AI582" s="21"/>
      <c r="AJ582" s="22"/>
      <c r="AK582" s="139"/>
      <c r="AL582" s="24"/>
    </row>
    <row r="583" spans="27:38" ht="13.2">
      <c r="AA583" s="20"/>
      <c r="AE583" s="21"/>
      <c r="AF583" s="21"/>
      <c r="AG583" s="21"/>
      <c r="AH583" s="21"/>
      <c r="AI583" s="21"/>
      <c r="AJ583" s="22"/>
      <c r="AK583" s="139"/>
      <c r="AL583" s="24"/>
    </row>
    <row r="584" spans="27:38" ht="13.2">
      <c r="AA584" s="20"/>
      <c r="AE584" s="21"/>
      <c r="AF584" s="21"/>
      <c r="AG584" s="21"/>
      <c r="AH584" s="21"/>
      <c r="AI584" s="21"/>
      <c r="AJ584" s="22"/>
      <c r="AK584" s="139"/>
      <c r="AL584" s="24"/>
    </row>
    <row r="585" spans="27:38" ht="13.2">
      <c r="AA585" s="20"/>
      <c r="AE585" s="21"/>
      <c r="AF585" s="21"/>
      <c r="AG585" s="21"/>
      <c r="AH585" s="21"/>
      <c r="AI585" s="21"/>
      <c r="AJ585" s="22"/>
      <c r="AK585" s="139"/>
      <c r="AL585" s="24"/>
    </row>
    <row r="586" spans="27:38" ht="13.2">
      <c r="AA586" s="20"/>
      <c r="AE586" s="21"/>
      <c r="AF586" s="21"/>
      <c r="AG586" s="21"/>
      <c r="AH586" s="21"/>
      <c r="AI586" s="21"/>
      <c r="AJ586" s="22"/>
      <c r="AK586" s="139"/>
      <c r="AL586" s="24"/>
    </row>
    <row r="587" spans="27:38" ht="13.2">
      <c r="AA587" s="20"/>
      <c r="AE587" s="21"/>
      <c r="AF587" s="21"/>
      <c r="AG587" s="21"/>
      <c r="AH587" s="21"/>
      <c r="AI587" s="21"/>
      <c r="AJ587" s="22"/>
      <c r="AK587" s="139"/>
      <c r="AL587" s="24"/>
    </row>
    <row r="588" spans="27:38" ht="13.2">
      <c r="AA588" s="20"/>
      <c r="AE588" s="21"/>
      <c r="AF588" s="21"/>
      <c r="AG588" s="21"/>
      <c r="AH588" s="21"/>
      <c r="AI588" s="21"/>
      <c r="AJ588" s="22"/>
      <c r="AK588" s="139"/>
      <c r="AL588" s="24"/>
    </row>
    <row r="589" spans="27:38" ht="13.2">
      <c r="AA589" s="20"/>
      <c r="AE589" s="21"/>
      <c r="AF589" s="21"/>
      <c r="AG589" s="21"/>
      <c r="AH589" s="21"/>
      <c r="AI589" s="21"/>
      <c r="AJ589" s="22"/>
      <c r="AK589" s="139"/>
      <c r="AL589" s="24"/>
    </row>
    <row r="590" spans="27:38" ht="13.2">
      <c r="AA590" s="20"/>
      <c r="AE590" s="21"/>
      <c r="AF590" s="21"/>
      <c r="AG590" s="21"/>
      <c r="AH590" s="21"/>
      <c r="AI590" s="21"/>
      <c r="AJ590" s="22"/>
      <c r="AK590" s="139"/>
      <c r="AL590" s="24"/>
    </row>
    <row r="591" spans="27:38" ht="13.2">
      <c r="AA591" s="20"/>
      <c r="AE591" s="21"/>
      <c r="AF591" s="21"/>
      <c r="AG591" s="21"/>
      <c r="AH591" s="21"/>
      <c r="AI591" s="21"/>
      <c r="AJ591" s="22"/>
      <c r="AK591" s="139"/>
      <c r="AL591" s="24"/>
    </row>
    <row r="592" spans="27:38" ht="13.2">
      <c r="AA592" s="20"/>
      <c r="AE592" s="21"/>
      <c r="AF592" s="21"/>
      <c r="AG592" s="21"/>
      <c r="AH592" s="21"/>
      <c r="AI592" s="21"/>
      <c r="AJ592" s="22"/>
      <c r="AK592" s="139"/>
      <c r="AL592" s="24"/>
    </row>
    <row r="593" spans="27:38" ht="13.2">
      <c r="AA593" s="20"/>
      <c r="AE593" s="21"/>
      <c r="AF593" s="21"/>
      <c r="AG593" s="21"/>
      <c r="AH593" s="21"/>
      <c r="AI593" s="21"/>
      <c r="AJ593" s="22"/>
      <c r="AK593" s="139"/>
      <c r="AL593" s="24"/>
    </row>
    <row r="594" spans="27:38" ht="13.2">
      <c r="AA594" s="20"/>
      <c r="AE594" s="21"/>
      <c r="AF594" s="21"/>
      <c r="AG594" s="21"/>
      <c r="AH594" s="21"/>
      <c r="AI594" s="21"/>
      <c r="AJ594" s="22"/>
      <c r="AK594" s="139"/>
      <c r="AL594" s="24"/>
    </row>
    <row r="595" spans="27:38" ht="13.2">
      <c r="AA595" s="20"/>
      <c r="AE595" s="21"/>
      <c r="AF595" s="21"/>
      <c r="AG595" s="21"/>
      <c r="AH595" s="21"/>
      <c r="AI595" s="21"/>
      <c r="AJ595" s="22"/>
      <c r="AK595" s="139"/>
      <c r="AL595" s="24"/>
    </row>
    <row r="596" spans="27:38" ht="13.2">
      <c r="AA596" s="20"/>
      <c r="AE596" s="21"/>
      <c r="AF596" s="21"/>
      <c r="AG596" s="21"/>
      <c r="AH596" s="21"/>
      <c r="AI596" s="21"/>
      <c r="AJ596" s="22"/>
      <c r="AK596" s="139"/>
      <c r="AL596" s="24"/>
    </row>
    <row r="597" spans="27:38" ht="13.2">
      <c r="AA597" s="20"/>
      <c r="AE597" s="21"/>
      <c r="AF597" s="21"/>
      <c r="AG597" s="21"/>
      <c r="AH597" s="21"/>
      <c r="AI597" s="21"/>
      <c r="AJ597" s="22"/>
      <c r="AK597" s="139"/>
      <c r="AL597" s="24"/>
    </row>
    <row r="598" spans="27:38" ht="13.2">
      <c r="AA598" s="20"/>
      <c r="AE598" s="21"/>
      <c r="AF598" s="21"/>
      <c r="AG598" s="21"/>
      <c r="AH598" s="21"/>
      <c r="AI598" s="21"/>
      <c r="AJ598" s="22"/>
      <c r="AK598" s="139"/>
      <c r="AL598" s="24"/>
    </row>
    <row r="599" spans="27:38" ht="13.2">
      <c r="AA599" s="20"/>
      <c r="AE599" s="21"/>
      <c r="AF599" s="21"/>
      <c r="AG599" s="21"/>
      <c r="AH599" s="21"/>
      <c r="AI599" s="21"/>
      <c r="AJ599" s="22"/>
      <c r="AK599" s="139"/>
      <c r="AL599" s="24"/>
    </row>
    <row r="600" spans="27:38" ht="13.2">
      <c r="AA600" s="20"/>
      <c r="AE600" s="21"/>
      <c r="AF600" s="21"/>
      <c r="AG600" s="21"/>
      <c r="AH600" s="21"/>
      <c r="AI600" s="21"/>
      <c r="AJ600" s="22"/>
      <c r="AK600" s="139"/>
      <c r="AL600" s="24"/>
    </row>
    <row r="601" spans="27:38" ht="13.2">
      <c r="AA601" s="20"/>
      <c r="AE601" s="21"/>
      <c r="AF601" s="21"/>
      <c r="AG601" s="21"/>
      <c r="AH601" s="21"/>
      <c r="AI601" s="21"/>
      <c r="AJ601" s="22"/>
      <c r="AK601" s="139"/>
      <c r="AL601" s="24"/>
    </row>
    <row r="602" spans="27:38" ht="13.2">
      <c r="AA602" s="20"/>
      <c r="AE602" s="21"/>
      <c r="AF602" s="21"/>
      <c r="AG602" s="21"/>
      <c r="AH602" s="21"/>
      <c r="AI602" s="21"/>
      <c r="AJ602" s="22"/>
      <c r="AK602" s="139"/>
      <c r="AL602" s="24"/>
    </row>
    <row r="603" spans="27:38" ht="13.2">
      <c r="AA603" s="20"/>
      <c r="AE603" s="21"/>
      <c r="AF603" s="21"/>
      <c r="AG603" s="21"/>
      <c r="AH603" s="21"/>
      <c r="AI603" s="21"/>
      <c r="AJ603" s="22"/>
      <c r="AK603" s="139"/>
      <c r="AL603" s="24"/>
    </row>
    <row r="604" spans="27:38" ht="13.2">
      <c r="AA604" s="20"/>
      <c r="AE604" s="21"/>
      <c r="AF604" s="21"/>
      <c r="AG604" s="21"/>
      <c r="AH604" s="21"/>
      <c r="AI604" s="21"/>
      <c r="AJ604" s="22"/>
      <c r="AK604" s="139"/>
      <c r="AL604" s="24"/>
    </row>
    <row r="605" spans="27:38" ht="13.2">
      <c r="AA605" s="20"/>
      <c r="AE605" s="21"/>
      <c r="AF605" s="21"/>
      <c r="AG605" s="21"/>
      <c r="AH605" s="21"/>
      <c r="AI605" s="21"/>
      <c r="AJ605" s="22"/>
      <c r="AK605" s="139"/>
      <c r="AL605" s="24"/>
    </row>
    <row r="606" spans="27:38" ht="13.2">
      <c r="AA606" s="20"/>
      <c r="AE606" s="21"/>
      <c r="AF606" s="21"/>
      <c r="AG606" s="21"/>
      <c r="AH606" s="21"/>
      <c r="AI606" s="21"/>
      <c r="AJ606" s="22"/>
      <c r="AK606" s="139"/>
      <c r="AL606" s="24"/>
    </row>
    <row r="607" spans="27:38" ht="13.2">
      <c r="AA607" s="20"/>
      <c r="AE607" s="21"/>
      <c r="AF607" s="21"/>
      <c r="AG607" s="21"/>
      <c r="AH607" s="21"/>
      <c r="AI607" s="21"/>
      <c r="AJ607" s="22"/>
      <c r="AK607" s="139"/>
      <c r="AL607" s="24"/>
    </row>
    <row r="608" spans="27:38" ht="13.2">
      <c r="AA608" s="20"/>
      <c r="AE608" s="21"/>
      <c r="AF608" s="21"/>
      <c r="AG608" s="21"/>
      <c r="AH608" s="21"/>
      <c r="AI608" s="21"/>
      <c r="AJ608" s="22"/>
      <c r="AK608" s="139"/>
      <c r="AL608" s="24"/>
    </row>
    <row r="609" spans="27:38" ht="13.2">
      <c r="AA609" s="20"/>
      <c r="AE609" s="21"/>
      <c r="AF609" s="21"/>
      <c r="AG609" s="21"/>
      <c r="AH609" s="21"/>
      <c r="AI609" s="21"/>
      <c r="AJ609" s="22"/>
      <c r="AK609" s="139"/>
      <c r="AL609" s="24"/>
    </row>
    <row r="610" spans="27:38" ht="13.2">
      <c r="AA610" s="20"/>
      <c r="AE610" s="21"/>
      <c r="AF610" s="21"/>
      <c r="AG610" s="21"/>
      <c r="AH610" s="21"/>
      <c r="AI610" s="21"/>
      <c r="AJ610" s="22"/>
      <c r="AK610" s="139"/>
      <c r="AL610" s="24"/>
    </row>
    <row r="611" spans="27:38" ht="13.2">
      <c r="AA611" s="20"/>
      <c r="AE611" s="21"/>
      <c r="AF611" s="21"/>
      <c r="AG611" s="21"/>
      <c r="AH611" s="21"/>
      <c r="AI611" s="21"/>
      <c r="AJ611" s="22"/>
      <c r="AK611" s="139"/>
      <c r="AL611" s="24"/>
    </row>
    <row r="612" spans="27:38" ht="13.2">
      <c r="AA612" s="20"/>
      <c r="AE612" s="21"/>
      <c r="AF612" s="21"/>
      <c r="AG612" s="21"/>
      <c r="AH612" s="21"/>
      <c r="AI612" s="21"/>
      <c r="AJ612" s="22"/>
      <c r="AK612" s="139"/>
      <c r="AL612" s="24"/>
    </row>
    <row r="613" spans="27:38" ht="13.2">
      <c r="AA613" s="20"/>
      <c r="AE613" s="21"/>
      <c r="AF613" s="21"/>
      <c r="AG613" s="21"/>
      <c r="AH613" s="21"/>
      <c r="AI613" s="21"/>
      <c r="AJ613" s="22"/>
      <c r="AK613" s="139"/>
      <c r="AL613" s="24"/>
    </row>
    <row r="614" spans="27:38" ht="13.2">
      <c r="AA614" s="20"/>
      <c r="AE614" s="21"/>
      <c r="AF614" s="21"/>
      <c r="AG614" s="21"/>
      <c r="AH614" s="21"/>
      <c r="AI614" s="21"/>
      <c r="AJ614" s="22"/>
      <c r="AK614" s="139"/>
      <c r="AL614" s="24"/>
    </row>
    <row r="615" spans="27:38" ht="13.2">
      <c r="AA615" s="20"/>
      <c r="AE615" s="21"/>
      <c r="AF615" s="21"/>
      <c r="AG615" s="21"/>
      <c r="AH615" s="21"/>
      <c r="AI615" s="21"/>
      <c r="AJ615" s="22"/>
      <c r="AK615" s="139"/>
      <c r="AL615" s="24"/>
    </row>
    <row r="616" spans="27:38" ht="13.2">
      <c r="AA616" s="20"/>
      <c r="AE616" s="21"/>
      <c r="AF616" s="21"/>
      <c r="AG616" s="21"/>
      <c r="AH616" s="21"/>
      <c r="AI616" s="21"/>
      <c r="AJ616" s="22"/>
      <c r="AK616" s="139"/>
      <c r="AL616" s="24"/>
    </row>
    <row r="617" spans="27:38" ht="13.2">
      <c r="AA617" s="20"/>
      <c r="AE617" s="21"/>
      <c r="AF617" s="21"/>
      <c r="AG617" s="21"/>
      <c r="AH617" s="21"/>
      <c r="AI617" s="21"/>
      <c r="AJ617" s="22"/>
      <c r="AK617" s="139"/>
      <c r="AL617" s="24"/>
    </row>
    <row r="618" spans="27:38" ht="13.2">
      <c r="AA618" s="20"/>
      <c r="AE618" s="21"/>
      <c r="AF618" s="21"/>
      <c r="AG618" s="21"/>
      <c r="AH618" s="21"/>
      <c r="AI618" s="21"/>
      <c r="AJ618" s="22"/>
      <c r="AK618" s="139"/>
      <c r="AL618" s="24"/>
    </row>
    <row r="619" spans="27:38" ht="13.2">
      <c r="AA619" s="20"/>
      <c r="AE619" s="21"/>
      <c r="AF619" s="21"/>
      <c r="AG619" s="21"/>
      <c r="AH619" s="21"/>
      <c r="AI619" s="21"/>
      <c r="AJ619" s="22"/>
      <c r="AK619" s="139"/>
      <c r="AL619" s="24"/>
    </row>
    <row r="620" spans="27:38" ht="13.2">
      <c r="AA620" s="20"/>
      <c r="AE620" s="21"/>
      <c r="AF620" s="21"/>
      <c r="AG620" s="21"/>
      <c r="AH620" s="21"/>
      <c r="AI620" s="21"/>
      <c r="AJ620" s="22"/>
      <c r="AK620" s="139"/>
      <c r="AL620" s="24"/>
    </row>
    <row r="621" spans="27:38" ht="13.2">
      <c r="AA621" s="20"/>
      <c r="AE621" s="21"/>
      <c r="AF621" s="21"/>
      <c r="AG621" s="21"/>
      <c r="AH621" s="21"/>
      <c r="AI621" s="21"/>
      <c r="AJ621" s="22"/>
      <c r="AK621" s="139"/>
      <c r="AL621" s="24"/>
    </row>
    <row r="622" spans="27:38" ht="13.2">
      <c r="AA622" s="20"/>
      <c r="AE622" s="21"/>
      <c r="AF622" s="21"/>
      <c r="AG622" s="21"/>
      <c r="AH622" s="21"/>
      <c r="AI622" s="21"/>
      <c r="AJ622" s="22"/>
      <c r="AK622" s="139"/>
      <c r="AL622" s="24"/>
    </row>
    <row r="623" spans="27:38" ht="13.2">
      <c r="AA623" s="20"/>
      <c r="AE623" s="21"/>
      <c r="AF623" s="21"/>
      <c r="AG623" s="21"/>
      <c r="AH623" s="21"/>
      <c r="AI623" s="21"/>
      <c r="AJ623" s="22"/>
      <c r="AK623" s="139"/>
      <c r="AL623" s="24"/>
    </row>
    <row r="624" spans="27:38" ht="13.2">
      <c r="AA624" s="20"/>
      <c r="AE624" s="21"/>
      <c r="AF624" s="21"/>
      <c r="AG624" s="21"/>
      <c r="AH624" s="21"/>
      <c r="AI624" s="21"/>
      <c r="AJ624" s="22"/>
      <c r="AK624" s="139"/>
      <c r="AL624" s="24"/>
    </row>
    <row r="625" spans="27:38" ht="13.2">
      <c r="AA625" s="20"/>
      <c r="AE625" s="21"/>
      <c r="AF625" s="21"/>
      <c r="AG625" s="21"/>
      <c r="AH625" s="21"/>
      <c r="AI625" s="21"/>
      <c r="AJ625" s="22"/>
      <c r="AK625" s="139"/>
      <c r="AL625" s="24"/>
    </row>
    <row r="626" spans="27:38" ht="13.2">
      <c r="AA626" s="20"/>
      <c r="AE626" s="21"/>
      <c r="AF626" s="21"/>
      <c r="AG626" s="21"/>
      <c r="AH626" s="21"/>
      <c r="AI626" s="21"/>
      <c r="AJ626" s="22"/>
      <c r="AK626" s="139"/>
      <c r="AL626" s="24"/>
    </row>
    <row r="627" spans="27:38" ht="13.2">
      <c r="AA627" s="20"/>
      <c r="AE627" s="21"/>
      <c r="AF627" s="21"/>
      <c r="AG627" s="21"/>
      <c r="AH627" s="21"/>
      <c r="AI627" s="21"/>
      <c r="AJ627" s="22"/>
      <c r="AK627" s="139"/>
      <c r="AL627" s="24"/>
    </row>
    <row r="628" spans="27:38" ht="13.2">
      <c r="AA628" s="20"/>
      <c r="AE628" s="21"/>
      <c r="AF628" s="21"/>
      <c r="AG628" s="21"/>
      <c r="AH628" s="21"/>
      <c r="AI628" s="21"/>
      <c r="AJ628" s="22"/>
      <c r="AK628" s="139"/>
      <c r="AL628" s="24"/>
    </row>
    <row r="629" spans="27:38" ht="13.2">
      <c r="AA629" s="20"/>
      <c r="AE629" s="21"/>
      <c r="AF629" s="21"/>
      <c r="AG629" s="21"/>
      <c r="AH629" s="21"/>
      <c r="AI629" s="21"/>
      <c r="AJ629" s="22"/>
      <c r="AK629" s="139"/>
      <c r="AL629" s="24"/>
    </row>
    <row r="630" spans="27:38" ht="13.2">
      <c r="AA630" s="20"/>
      <c r="AE630" s="21"/>
      <c r="AF630" s="21"/>
      <c r="AG630" s="21"/>
      <c r="AH630" s="21"/>
      <c r="AI630" s="21"/>
      <c r="AJ630" s="22"/>
      <c r="AK630" s="139"/>
      <c r="AL630" s="24"/>
    </row>
    <row r="631" spans="27:38" ht="13.2">
      <c r="AA631" s="20"/>
      <c r="AE631" s="21"/>
      <c r="AF631" s="21"/>
      <c r="AG631" s="21"/>
      <c r="AH631" s="21"/>
      <c r="AI631" s="21"/>
      <c r="AJ631" s="22"/>
      <c r="AK631" s="139"/>
      <c r="AL631" s="24"/>
    </row>
    <row r="632" spans="27:38" ht="13.2">
      <c r="AA632" s="20"/>
      <c r="AE632" s="21"/>
      <c r="AF632" s="21"/>
      <c r="AG632" s="21"/>
      <c r="AH632" s="21"/>
      <c r="AI632" s="21"/>
      <c r="AJ632" s="22"/>
      <c r="AK632" s="139"/>
      <c r="AL632" s="24"/>
    </row>
    <row r="633" spans="27:38" ht="13.2">
      <c r="AA633" s="20"/>
      <c r="AE633" s="21"/>
      <c r="AF633" s="21"/>
      <c r="AG633" s="21"/>
      <c r="AH633" s="21"/>
      <c r="AI633" s="21"/>
      <c r="AJ633" s="22"/>
      <c r="AK633" s="139"/>
      <c r="AL633" s="24"/>
    </row>
    <row r="634" spans="27:38" ht="13.2">
      <c r="AA634" s="20"/>
      <c r="AE634" s="21"/>
      <c r="AF634" s="21"/>
      <c r="AG634" s="21"/>
      <c r="AH634" s="21"/>
      <c r="AI634" s="21"/>
      <c r="AJ634" s="22"/>
      <c r="AK634" s="139"/>
      <c r="AL634" s="24"/>
    </row>
    <row r="635" spans="27:38" ht="13.2">
      <c r="AA635" s="20"/>
      <c r="AE635" s="21"/>
      <c r="AF635" s="21"/>
      <c r="AG635" s="21"/>
      <c r="AH635" s="21"/>
      <c r="AI635" s="21"/>
      <c r="AJ635" s="22"/>
      <c r="AK635" s="139"/>
      <c r="AL635" s="24"/>
    </row>
    <row r="636" spans="27:38" ht="13.2">
      <c r="AA636" s="20"/>
      <c r="AE636" s="21"/>
      <c r="AF636" s="21"/>
      <c r="AG636" s="21"/>
      <c r="AH636" s="21"/>
      <c r="AI636" s="21"/>
      <c r="AJ636" s="22"/>
      <c r="AK636" s="139"/>
      <c r="AL636" s="24"/>
    </row>
    <row r="637" spans="27:38" ht="13.2">
      <c r="AA637" s="20"/>
      <c r="AE637" s="21"/>
      <c r="AF637" s="21"/>
      <c r="AG637" s="21"/>
      <c r="AH637" s="21"/>
      <c r="AI637" s="21"/>
      <c r="AJ637" s="22"/>
      <c r="AK637" s="139"/>
      <c r="AL637" s="24"/>
    </row>
    <row r="638" spans="27:38" ht="13.2">
      <c r="AA638" s="20"/>
      <c r="AE638" s="21"/>
      <c r="AF638" s="21"/>
      <c r="AG638" s="21"/>
      <c r="AH638" s="21"/>
      <c r="AI638" s="21"/>
      <c r="AJ638" s="22"/>
      <c r="AK638" s="139"/>
      <c r="AL638" s="24"/>
    </row>
    <row r="639" spans="27:38" ht="13.2">
      <c r="AA639" s="20"/>
      <c r="AE639" s="21"/>
      <c r="AF639" s="21"/>
      <c r="AG639" s="21"/>
      <c r="AH639" s="21"/>
      <c r="AI639" s="21"/>
      <c r="AJ639" s="22"/>
      <c r="AK639" s="139"/>
      <c r="AL639" s="24"/>
    </row>
    <row r="640" spans="27:38" ht="13.2">
      <c r="AA640" s="20"/>
      <c r="AE640" s="21"/>
      <c r="AF640" s="21"/>
      <c r="AG640" s="21"/>
      <c r="AH640" s="21"/>
      <c r="AI640" s="21"/>
      <c r="AJ640" s="22"/>
      <c r="AK640" s="139"/>
      <c r="AL640" s="24"/>
    </row>
    <row r="641" spans="27:38" ht="13.2">
      <c r="AA641" s="20"/>
      <c r="AE641" s="21"/>
      <c r="AF641" s="21"/>
      <c r="AG641" s="21"/>
      <c r="AH641" s="21"/>
      <c r="AI641" s="21"/>
      <c r="AJ641" s="22"/>
      <c r="AK641" s="139"/>
      <c r="AL641" s="24"/>
    </row>
    <row r="642" spans="27:38" ht="13.2">
      <c r="AA642" s="20"/>
      <c r="AE642" s="21"/>
      <c r="AF642" s="21"/>
      <c r="AG642" s="21"/>
      <c r="AH642" s="21"/>
      <c r="AI642" s="21"/>
      <c r="AJ642" s="22"/>
      <c r="AK642" s="139"/>
      <c r="AL642" s="24"/>
    </row>
    <row r="643" spans="27:38" ht="13.2">
      <c r="AA643" s="20"/>
      <c r="AE643" s="21"/>
      <c r="AF643" s="21"/>
      <c r="AG643" s="21"/>
      <c r="AH643" s="21"/>
      <c r="AI643" s="21"/>
      <c r="AJ643" s="22"/>
      <c r="AK643" s="139"/>
      <c r="AL643" s="24"/>
    </row>
    <row r="644" spans="27:38" ht="13.2">
      <c r="AA644" s="20"/>
      <c r="AE644" s="21"/>
      <c r="AF644" s="21"/>
      <c r="AG644" s="21"/>
      <c r="AH644" s="21"/>
      <c r="AI644" s="21"/>
      <c r="AJ644" s="22"/>
      <c r="AK644" s="139"/>
      <c r="AL644" s="24"/>
    </row>
    <row r="645" spans="27:38" ht="13.2">
      <c r="AA645" s="20"/>
      <c r="AE645" s="21"/>
      <c r="AF645" s="21"/>
      <c r="AG645" s="21"/>
      <c r="AH645" s="21"/>
      <c r="AI645" s="21"/>
      <c r="AJ645" s="22"/>
      <c r="AK645" s="139"/>
      <c r="AL645" s="24"/>
    </row>
    <row r="646" spans="27:38" ht="13.2">
      <c r="AA646" s="20"/>
      <c r="AE646" s="21"/>
      <c r="AF646" s="21"/>
      <c r="AG646" s="21"/>
      <c r="AH646" s="21"/>
      <c r="AI646" s="21"/>
      <c r="AJ646" s="22"/>
      <c r="AK646" s="139"/>
      <c r="AL646" s="24"/>
    </row>
    <row r="647" spans="27:38" ht="13.2">
      <c r="AA647" s="20"/>
      <c r="AE647" s="21"/>
      <c r="AF647" s="21"/>
      <c r="AG647" s="21"/>
      <c r="AH647" s="21"/>
      <c r="AI647" s="21"/>
      <c r="AJ647" s="22"/>
      <c r="AK647" s="139"/>
      <c r="AL647" s="24"/>
    </row>
    <row r="648" spans="27:38" ht="13.2">
      <c r="AA648" s="20"/>
      <c r="AE648" s="21"/>
      <c r="AF648" s="21"/>
      <c r="AG648" s="21"/>
      <c r="AH648" s="21"/>
      <c r="AI648" s="21"/>
      <c r="AJ648" s="22"/>
      <c r="AK648" s="139"/>
      <c r="AL648" s="24"/>
    </row>
    <row r="649" spans="27:38" ht="13.2">
      <c r="AA649" s="20"/>
      <c r="AE649" s="21"/>
      <c r="AF649" s="21"/>
      <c r="AG649" s="21"/>
      <c r="AH649" s="21"/>
      <c r="AI649" s="21"/>
      <c r="AJ649" s="22"/>
      <c r="AK649" s="139"/>
      <c r="AL649" s="24"/>
    </row>
    <row r="650" spans="27:38" ht="13.2">
      <c r="AA650" s="20"/>
      <c r="AE650" s="21"/>
      <c r="AF650" s="21"/>
      <c r="AG650" s="21"/>
      <c r="AH650" s="21"/>
      <c r="AI650" s="21"/>
      <c r="AJ650" s="22"/>
      <c r="AK650" s="139"/>
      <c r="AL650" s="24"/>
    </row>
    <row r="651" spans="27:38" ht="13.2">
      <c r="AA651" s="20"/>
      <c r="AE651" s="21"/>
      <c r="AF651" s="21"/>
      <c r="AG651" s="21"/>
      <c r="AH651" s="21"/>
      <c r="AI651" s="21"/>
      <c r="AJ651" s="22"/>
      <c r="AK651" s="139"/>
      <c r="AL651" s="24"/>
    </row>
    <row r="652" spans="27:38" ht="13.2">
      <c r="AA652" s="20"/>
      <c r="AE652" s="21"/>
      <c r="AF652" s="21"/>
      <c r="AG652" s="21"/>
      <c r="AH652" s="21"/>
      <c r="AI652" s="21"/>
      <c r="AJ652" s="22"/>
      <c r="AK652" s="139"/>
      <c r="AL652" s="24"/>
    </row>
    <row r="653" spans="27:38" ht="13.2">
      <c r="AA653" s="20"/>
      <c r="AE653" s="21"/>
      <c r="AF653" s="21"/>
      <c r="AG653" s="21"/>
      <c r="AH653" s="21"/>
      <c r="AI653" s="21"/>
      <c r="AJ653" s="22"/>
      <c r="AK653" s="139"/>
      <c r="AL653" s="24"/>
    </row>
    <row r="654" spans="27:38" ht="13.2">
      <c r="AA654" s="20"/>
      <c r="AE654" s="21"/>
      <c r="AF654" s="21"/>
      <c r="AG654" s="21"/>
      <c r="AH654" s="21"/>
      <c r="AI654" s="21"/>
      <c r="AJ654" s="22"/>
      <c r="AK654" s="139"/>
      <c r="AL654" s="24"/>
    </row>
    <row r="655" spans="27:38" ht="13.2">
      <c r="AA655" s="20"/>
      <c r="AE655" s="21"/>
      <c r="AF655" s="21"/>
      <c r="AG655" s="21"/>
      <c r="AH655" s="21"/>
      <c r="AI655" s="21"/>
      <c r="AJ655" s="22"/>
      <c r="AK655" s="139"/>
      <c r="AL655" s="24"/>
    </row>
    <row r="656" spans="27:38" ht="13.2">
      <c r="AA656" s="20"/>
      <c r="AE656" s="21"/>
      <c r="AF656" s="21"/>
      <c r="AG656" s="21"/>
      <c r="AH656" s="21"/>
      <c r="AI656" s="21"/>
      <c r="AJ656" s="22"/>
      <c r="AK656" s="139"/>
      <c r="AL656" s="24"/>
    </row>
    <row r="657" spans="27:38" ht="13.2">
      <c r="AA657" s="20"/>
      <c r="AE657" s="21"/>
      <c r="AF657" s="21"/>
      <c r="AG657" s="21"/>
      <c r="AH657" s="21"/>
      <c r="AI657" s="21"/>
      <c r="AJ657" s="22"/>
      <c r="AK657" s="139"/>
      <c r="AL657" s="24"/>
    </row>
    <row r="658" spans="27:38" ht="13.2">
      <c r="AA658" s="20"/>
      <c r="AE658" s="21"/>
      <c r="AF658" s="21"/>
      <c r="AG658" s="21"/>
      <c r="AH658" s="21"/>
      <c r="AI658" s="21"/>
      <c r="AJ658" s="22"/>
      <c r="AK658" s="139"/>
      <c r="AL658" s="24"/>
    </row>
    <row r="659" spans="27:38" ht="13.2">
      <c r="AA659" s="20"/>
      <c r="AE659" s="21"/>
      <c r="AF659" s="21"/>
      <c r="AG659" s="21"/>
      <c r="AH659" s="21"/>
      <c r="AI659" s="21"/>
      <c r="AJ659" s="22"/>
      <c r="AK659" s="139"/>
      <c r="AL659" s="24"/>
    </row>
    <row r="660" spans="27:38" ht="13.2">
      <c r="AA660" s="20"/>
      <c r="AE660" s="21"/>
      <c r="AF660" s="21"/>
      <c r="AG660" s="21"/>
      <c r="AH660" s="21"/>
      <c r="AI660" s="21"/>
      <c r="AJ660" s="22"/>
      <c r="AK660" s="139"/>
      <c r="AL660" s="24"/>
    </row>
    <row r="661" spans="27:38" ht="13.2">
      <c r="AA661" s="20"/>
      <c r="AE661" s="21"/>
      <c r="AF661" s="21"/>
      <c r="AG661" s="21"/>
      <c r="AH661" s="21"/>
      <c r="AI661" s="21"/>
      <c r="AJ661" s="22"/>
      <c r="AK661" s="139"/>
      <c r="AL661" s="24"/>
    </row>
    <row r="662" spans="27:38" ht="13.2">
      <c r="AA662" s="20"/>
      <c r="AE662" s="21"/>
      <c r="AF662" s="21"/>
      <c r="AG662" s="21"/>
      <c r="AH662" s="21"/>
      <c r="AI662" s="21"/>
      <c r="AJ662" s="22"/>
      <c r="AK662" s="139"/>
      <c r="AL662" s="24"/>
    </row>
    <row r="663" spans="27:38" ht="13.2">
      <c r="AA663" s="20"/>
      <c r="AE663" s="21"/>
      <c r="AF663" s="21"/>
      <c r="AG663" s="21"/>
      <c r="AH663" s="21"/>
      <c r="AI663" s="21"/>
      <c r="AJ663" s="22"/>
      <c r="AK663" s="139"/>
      <c r="AL663" s="24"/>
    </row>
    <row r="664" spans="27:38" ht="13.2">
      <c r="AA664" s="20"/>
      <c r="AE664" s="21"/>
      <c r="AF664" s="21"/>
      <c r="AG664" s="21"/>
      <c r="AH664" s="21"/>
      <c r="AI664" s="21"/>
      <c r="AJ664" s="22"/>
      <c r="AK664" s="139"/>
      <c r="AL664" s="24"/>
    </row>
    <row r="665" spans="27:38" ht="13.2">
      <c r="AA665" s="20"/>
      <c r="AE665" s="21"/>
      <c r="AF665" s="21"/>
      <c r="AG665" s="21"/>
      <c r="AH665" s="21"/>
      <c r="AI665" s="21"/>
      <c r="AJ665" s="22"/>
      <c r="AK665" s="139"/>
      <c r="AL665" s="24"/>
    </row>
    <row r="666" spans="27:38" ht="13.2">
      <c r="AA666" s="20"/>
      <c r="AE666" s="21"/>
      <c r="AF666" s="21"/>
      <c r="AG666" s="21"/>
      <c r="AH666" s="21"/>
      <c r="AI666" s="21"/>
      <c r="AJ666" s="22"/>
      <c r="AK666" s="139"/>
      <c r="AL666" s="24"/>
    </row>
    <row r="667" spans="27:38" ht="13.2">
      <c r="AA667" s="20"/>
      <c r="AE667" s="21"/>
      <c r="AF667" s="21"/>
      <c r="AG667" s="21"/>
      <c r="AH667" s="21"/>
      <c r="AI667" s="21"/>
      <c r="AJ667" s="22"/>
      <c r="AK667" s="139"/>
      <c r="AL667" s="24"/>
    </row>
    <row r="668" spans="27:38" ht="13.2">
      <c r="AA668" s="20"/>
      <c r="AE668" s="21"/>
      <c r="AF668" s="21"/>
      <c r="AG668" s="21"/>
      <c r="AH668" s="21"/>
      <c r="AI668" s="21"/>
      <c r="AJ668" s="22"/>
      <c r="AK668" s="139"/>
      <c r="AL668" s="24"/>
    </row>
    <row r="669" spans="27:38" ht="13.2">
      <c r="AA669" s="20"/>
      <c r="AE669" s="21"/>
      <c r="AF669" s="21"/>
      <c r="AG669" s="21"/>
      <c r="AH669" s="21"/>
      <c r="AI669" s="21"/>
      <c r="AJ669" s="22"/>
      <c r="AK669" s="139"/>
      <c r="AL669" s="24"/>
    </row>
    <row r="670" spans="27:38" ht="13.2">
      <c r="AA670" s="20"/>
      <c r="AE670" s="21"/>
      <c r="AF670" s="21"/>
      <c r="AG670" s="21"/>
      <c r="AH670" s="21"/>
      <c r="AI670" s="21"/>
      <c r="AJ670" s="22"/>
      <c r="AK670" s="139"/>
      <c r="AL670" s="24"/>
    </row>
    <row r="671" spans="27:38" ht="13.2">
      <c r="AA671" s="20"/>
      <c r="AE671" s="21"/>
      <c r="AF671" s="21"/>
      <c r="AG671" s="21"/>
      <c r="AH671" s="21"/>
      <c r="AI671" s="21"/>
      <c r="AJ671" s="22"/>
      <c r="AK671" s="139"/>
      <c r="AL671" s="24"/>
    </row>
    <row r="672" spans="27:38" ht="13.2">
      <c r="AA672" s="20"/>
      <c r="AE672" s="21"/>
      <c r="AF672" s="21"/>
      <c r="AG672" s="21"/>
      <c r="AH672" s="21"/>
      <c r="AI672" s="21"/>
      <c r="AJ672" s="22"/>
      <c r="AK672" s="139"/>
      <c r="AL672" s="24"/>
    </row>
    <row r="673" spans="27:38" ht="13.2">
      <c r="AA673" s="20"/>
      <c r="AE673" s="21"/>
      <c r="AF673" s="21"/>
      <c r="AG673" s="21"/>
      <c r="AH673" s="21"/>
      <c r="AI673" s="21"/>
      <c r="AJ673" s="22"/>
      <c r="AK673" s="139"/>
      <c r="AL673" s="24"/>
    </row>
    <row r="674" spans="27:38" ht="13.2">
      <c r="AA674" s="20"/>
      <c r="AE674" s="21"/>
      <c r="AF674" s="21"/>
      <c r="AG674" s="21"/>
      <c r="AH674" s="21"/>
      <c r="AI674" s="21"/>
      <c r="AJ674" s="22"/>
      <c r="AK674" s="139"/>
      <c r="AL674" s="24"/>
    </row>
    <row r="675" spans="27:38" ht="13.2">
      <c r="AA675" s="20"/>
      <c r="AE675" s="21"/>
      <c r="AF675" s="21"/>
      <c r="AG675" s="21"/>
      <c r="AH675" s="21"/>
      <c r="AI675" s="21"/>
      <c r="AJ675" s="22"/>
      <c r="AK675" s="139"/>
      <c r="AL675" s="24"/>
    </row>
    <row r="676" spans="27:38" ht="13.2">
      <c r="AA676" s="20"/>
      <c r="AE676" s="21"/>
      <c r="AF676" s="21"/>
      <c r="AG676" s="21"/>
      <c r="AH676" s="21"/>
      <c r="AI676" s="21"/>
      <c r="AJ676" s="22"/>
      <c r="AK676" s="139"/>
      <c r="AL676" s="24"/>
    </row>
    <row r="677" spans="27:38" ht="13.2">
      <c r="AA677" s="20"/>
      <c r="AE677" s="21"/>
      <c r="AF677" s="21"/>
      <c r="AG677" s="21"/>
      <c r="AH677" s="21"/>
      <c r="AI677" s="21"/>
      <c r="AJ677" s="22"/>
      <c r="AK677" s="139"/>
      <c r="AL677" s="24"/>
    </row>
    <row r="678" spans="27:38" ht="13.2">
      <c r="AA678" s="20"/>
      <c r="AE678" s="21"/>
      <c r="AF678" s="21"/>
      <c r="AG678" s="21"/>
      <c r="AH678" s="21"/>
      <c r="AI678" s="21"/>
      <c r="AJ678" s="22"/>
      <c r="AK678" s="139"/>
      <c r="AL678" s="24"/>
    </row>
    <row r="679" spans="27:38" ht="13.2">
      <c r="AA679" s="20"/>
      <c r="AE679" s="21"/>
      <c r="AF679" s="21"/>
      <c r="AG679" s="21"/>
      <c r="AH679" s="21"/>
      <c r="AI679" s="21"/>
      <c r="AJ679" s="22"/>
      <c r="AK679" s="139"/>
      <c r="AL679" s="24"/>
    </row>
    <row r="680" spans="27:38" ht="13.2">
      <c r="AA680" s="20"/>
      <c r="AE680" s="21"/>
      <c r="AF680" s="21"/>
      <c r="AG680" s="21"/>
      <c r="AH680" s="21"/>
      <c r="AI680" s="21"/>
      <c r="AJ680" s="22"/>
      <c r="AK680" s="139"/>
      <c r="AL680" s="24"/>
    </row>
    <row r="681" spans="27:38" ht="13.2">
      <c r="AA681" s="20"/>
      <c r="AE681" s="21"/>
      <c r="AF681" s="21"/>
      <c r="AG681" s="21"/>
      <c r="AH681" s="21"/>
      <c r="AI681" s="21"/>
      <c r="AJ681" s="22"/>
      <c r="AK681" s="139"/>
      <c r="AL681" s="24"/>
    </row>
    <row r="682" spans="27:38" ht="13.2">
      <c r="AA682" s="20"/>
      <c r="AE682" s="21"/>
      <c r="AF682" s="21"/>
      <c r="AG682" s="21"/>
      <c r="AH682" s="21"/>
      <c r="AI682" s="21"/>
      <c r="AJ682" s="22"/>
      <c r="AK682" s="139"/>
      <c r="AL682" s="24"/>
    </row>
    <row r="683" spans="27:38" ht="13.2">
      <c r="AA683" s="20"/>
      <c r="AE683" s="21"/>
      <c r="AF683" s="21"/>
      <c r="AG683" s="21"/>
      <c r="AH683" s="21"/>
      <c r="AI683" s="21"/>
      <c r="AJ683" s="22"/>
      <c r="AK683" s="139"/>
      <c r="AL683" s="24"/>
    </row>
    <row r="684" spans="27:38" ht="13.2">
      <c r="AA684" s="20"/>
      <c r="AE684" s="21"/>
      <c r="AF684" s="21"/>
      <c r="AG684" s="21"/>
      <c r="AH684" s="21"/>
      <c r="AI684" s="21"/>
      <c r="AJ684" s="22"/>
      <c r="AK684" s="139"/>
      <c r="AL684" s="24"/>
    </row>
    <row r="685" spans="27:38" ht="13.2">
      <c r="AA685" s="20"/>
      <c r="AE685" s="21"/>
      <c r="AF685" s="21"/>
      <c r="AG685" s="21"/>
      <c r="AH685" s="21"/>
      <c r="AI685" s="21"/>
      <c r="AJ685" s="22"/>
      <c r="AK685" s="139"/>
      <c r="AL685" s="24"/>
    </row>
    <row r="686" spans="27:38" ht="13.2">
      <c r="AA686" s="20"/>
      <c r="AE686" s="21"/>
      <c r="AF686" s="21"/>
      <c r="AG686" s="21"/>
      <c r="AH686" s="21"/>
      <c r="AI686" s="21"/>
      <c r="AJ686" s="22"/>
      <c r="AK686" s="139"/>
      <c r="AL686" s="24"/>
    </row>
    <row r="687" spans="27:38" ht="13.2">
      <c r="AA687" s="20"/>
      <c r="AE687" s="21"/>
      <c r="AF687" s="21"/>
      <c r="AG687" s="21"/>
      <c r="AH687" s="21"/>
      <c r="AI687" s="21"/>
      <c r="AJ687" s="22"/>
      <c r="AK687" s="139"/>
      <c r="AL687" s="24"/>
    </row>
    <row r="688" spans="27:38" ht="13.2">
      <c r="AA688" s="20"/>
      <c r="AE688" s="21"/>
      <c r="AF688" s="21"/>
      <c r="AG688" s="21"/>
      <c r="AH688" s="21"/>
      <c r="AI688" s="21"/>
      <c r="AJ688" s="22"/>
      <c r="AK688" s="139"/>
      <c r="AL688" s="24"/>
    </row>
    <row r="689" spans="27:38" ht="13.2">
      <c r="AA689" s="20"/>
      <c r="AE689" s="21"/>
      <c r="AF689" s="21"/>
      <c r="AG689" s="21"/>
      <c r="AH689" s="21"/>
      <c r="AI689" s="21"/>
      <c r="AJ689" s="22"/>
      <c r="AK689" s="139"/>
      <c r="AL689" s="24"/>
    </row>
    <row r="690" spans="27:38" ht="13.2">
      <c r="AA690" s="20"/>
      <c r="AE690" s="21"/>
      <c r="AF690" s="21"/>
      <c r="AG690" s="21"/>
      <c r="AH690" s="21"/>
      <c r="AI690" s="21"/>
      <c r="AJ690" s="22"/>
      <c r="AK690" s="139"/>
      <c r="AL690" s="24"/>
    </row>
    <row r="691" spans="27:38" ht="13.2">
      <c r="AA691" s="20"/>
      <c r="AE691" s="21"/>
      <c r="AF691" s="21"/>
      <c r="AG691" s="21"/>
      <c r="AH691" s="21"/>
      <c r="AI691" s="21"/>
      <c r="AJ691" s="22"/>
      <c r="AK691" s="139"/>
      <c r="AL691" s="24"/>
    </row>
    <row r="692" spans="27:38" ht="13.2">
      <c r="AA692" s="20"/>
      <c r="AE692" s="21"/>
      <c r="AF692" s="21"/>
      <c r="AG692" s="21"/>
      <c r="AH692" s="21"/>
      <c r="AI692" s="21"/>
      <c r="AJ692" s="22"/>
      <c r="AK692" s="139"/>
      <c r="AL692" s="24"/>
    </row>
    <row r="693" spans="27:38" ht="13.2">
      <c r="AA693" s="20"/>
      <c r="AE693" s="21"/>
      <c r="AF693" s="21"/>
      <c r="AG693" s="21"/>
      <c r="AH693" s="21"/>
      <c r="AI693" s="21"/>
      <c r="AJ693" s="22"/>
      <c r="AK693" s="139"/>
      <c r="AL693" s="24"/>
    </row>
    <row r="694" spans="27:38" ht="13.2">
      <c r="AA694" s="20"/>
      <c r="AE694" s="21"/>
      <c r="AF694" s="21"/>
      <c r="AG694" s="21"/>
      <c r="AH694" s="21"/>
      <c r="AI694" s="21"/>
      <c r="AJ694" s="22"/>
      <c r="AK694" s="139"/>
      <c r="AL694" s="24"/>
    </row>
    <row r="695" spans="27:38" ht="13.2">
      <c r="AA695" s="20"/>
      <c r="AE695" s="21"/>
      <c r="AF695" s="21"/>
      <c r="AG695" s="21"/>
      <c r="AH695" s="21"/>
      <c r="AI695" s="21"/>
      <c r="AJ695" s="22"/>
      <c r="AK695" s="139"/>
      <c r="AL695" s="24"/>
    </row>
    <row r="696" spans="27:38" ht="13.2">
      <c r="AA696" s="20"/>
      <c r="AE696" s="21"/>
      <c r="AF696" s="21"/>
      <c r="AG696" s="21"/>
      <c r="AH696" s="21"/>
      <c r="AI696" s="21"/>
      <c r="AJ696" s="22"/>
      <c r="AK696" s="139"/>
      <c r="AL696" s="24"/>
    </row>
    <row r="697" spans="27:38" ht="13.2">
      <c r="AA697" s="20"/>
      <c r="AE697" s="21"/>
      <c r="AF697" s="21"/>
      <c r="AG697" s="21"/>
      <c r="AH697" s="21"/>
      <c r="AI697" s="21"/>
      <c r="AJ697" s="22"/>
      <c r="AK697" s="139"/>
      <c r="AL697" s="24"/>
    </row>
    <row r="698" spans="27:38" ht="13.2">
      <c r="AA698" s="20"/>
      <c r="AE698" s="21"/>
      <c r="AF698" s="21"/>
      <c r="AG698" s="21"/>
      <c r="AH698" s="21"/>
      <c r="AI698" s="21"/>
      <c r="AJ698" s="22"/>
      <c r="AK698" s="139"/>
      <c r="AL698" s="24"/>
    </row>
    <row r="699" spans="27:38" ht="13.2">
      <c r="AA699" s="20"/>
      <c r="AE699" s="21"/>
      <c r="AF699" s="21"/>
      <c r="AG699" s="21"/>
      <c r="AH699" s="21"/>
      <c r="AI699" s="21"/>
      <c r="AJ699" s="22"/>
      <c r="AK699" s="139"/>
      <c r="AL699" s="24"/>
    </row>
    <row r="700" spans="27:38" ht="13.2">
      <c r="AA700" s="20"/>
      <c r="AE700" s="21"/>
      <c r="AF700" s="21"/>
      <c r="AG700" s="21"/>
      <c r="AH700" s="21"/>
      <c r="AI700" s="21"/>
      <c r="AJ700" s="22"/>
      <c r="AK700" s="139"/>
      <c r="AL700" s="24"/>
    </row>
    <row r="701" spans="27:38" ht="13.2">
      <c r="AA701" s="20"/>
      <c r="AE701" s="21"/>
      <c r="AF701" s="21"/>
      <c r="AG701" s="21"/>
      <c r="AH701" s="21"/>
      <c r="AI701" s="21"/>
      <c r="AJ701" s="22"/>
      <c r="AK701" s="139"/>
      <c r="AL701" s="24"/>
    </row>
    <row r="702" spans="27:38" ht="13.2">
      <c r="AA702" s="20"/>
      <c r="AE702" s="21"/>
      <c r="AF702" s="21"/>
      <c r="AG702" s="21"/>
      <c r="AH702" s="21"/>
      <c r="AI702" s="21"/>
      <c r="AJ702" s="22"/>
      <c r="AK702" s="139"/>
      <c r="AL702" s="24"/>
    </row>
    <row r="703" spans="27:38" ht="13.2">
      <c r="AA703" s="20"/>
      <c r="AE703" s="21"/>
      <c r="AF703" s="21"/>
      <c r="AG703" s="21"/>
      <c r="AH703" s="21"/>
      <c r="AI703" s="21"/>
      <c r="AJ703" s="22"/>
      <c r="AK703" s="139"/>
      <c r="AL703" s="24"/>
    </row>
    <row r="704" spans="27:38" ht="13.2">
      <c r="AA704" s="20"/>
      <c r="AE704" s="21"/>
      <c r="AF704" s="21"/>
      <c r="AG704" s="21"/>
      <c r="AH704" s="21"/>
      <c r="AI704" s="21"/>
      <c r="AJ704" s="22"/>
      <c r="AK704" s="139"/>
      <c r="AL704" s="24"/>
    </row>
    <row r="705" spans="27:38" ht="13.2">
      <c r="AA705" s="20"/>
      <c r="AE705" s="21"/>
      <c r="AF705" s="21"/>
      <c r="AG705" s="21"/>
      <c r="AH705" s="21"/>
      <c r="AI705" s="21"/>
      <c r="AJ705" s="22"/>
      <c r="AK705" s="139"/>
      <c r="AL705" s="24"/>
    </row>
    <row r="706" spans="27:38" ht="13.2">
      <c r="AA706" s="20"/>
      <c r="AE706" s="21"/>
      <c r="AF706" s="21"/>
      <c r="AG706" s="21"/>
      <c r="AH706" s="21"/>
      <c r="AI706" s="21"/>
      <c r="AJ706" s="22"/>
      <c r="AK706" s="139"/>
      <c r="AL706" s="24"/>
    </row>
    <row r="707" spans="27:38" ht="13.2">
      <c r="AA707" s="20"/>
      <c r="AE707" s="21"/>
      <c r="AF707" s="21"/>
      <c r="AG707" s="21"/>
      <c r="AH707" s="21"/>
      <c r="AI707" s="21"/>
      <c r="AJ707" s="22"/>
      <c r="AK707" s="139"/>
      <c r="AL707" s="24"/>
    </row>
    <row r="708" spans="27:38" ht="13.2">
      <c r="AA708" s="20"/>
      <c r="AE708" s="21"/>
      <c r="AF708" s="21"/>
      <c r="AG708" s="21"/>
      <c r="AH708" s="21"/>
      <c r="AI708" s="21"/>
      <c r="AJ708" s="22"/>
      <c r="AK708" s="139"/>
      <c r="AL708" s="24"/>
    </row>
    <row r="709" spans="27:38" ht="13.2">
      <c r="AA709" s="20"/>
      <c r="AE709" s="21"/>
      <c r="AF709" s="21"/>
      <c r="AG709" s="21"/>
      <c r="AH709" s="21"/>
      <c r="AI709" s="21"/>
      <c r="AJ709" s="22"/>
      <c r="AK709" s="139"/>
      <c r="AL709" s="24"/>
    </row>
    <row r="710" spans="27:38" ht="13.2">
      <c r="AA710" s="20"/>
      <c r="AE710" s="21"/>
      <c r="AF710" s="21"/>
      <c r="AG710" s="21"/>
      <c r="AH710" s="21"/>
      <c r="AI710" s="21"/>
      <c r="AJ710" s="22"/>
      <c r="AK710" s="139"/>
      <c r="AL710" s="24"/>
    </row>
    <row r="711" spans="27:38" ht="13.2">
      <c r="AA711" s="20"/>
      <c r="AE711" s="21"/>
      <c r="AF711" s="21"/>
      <c r="AG711" s="21"/>
      <c r="AH711" s="21"/>
      <c r="AI711" s="21"/>
      <c r="AJ711" s="22"/>
      <c r="AK711" s="139"/>
      <c r="AL711" s="24"/>
    </row>
    <row r="712" spans="27:38" ht="13.2">
      <c r="AA712" s="20"/>
      <c r="AE712" s="21"/>
      <c r="AF712" s="21"/>
      <c r="AG712" s="21"/>
      <c r="AH712" s="21"/>
      <c r="AI712" s="21"/>
      <c r="AJ712" s="22"/>
      <c r="AK712" s="139"/>
      <c r="AL712" s="24"/>
    </row>
    <row r="713" spans="27:38" ht="13.2">
      <c r="AA713" s="20"/>
      <c r="AE713" s="21"/>
      <c r="AF713" s="21"/>
      <c r="AG713" s="21"/>
      <c r="AH713" s="21"/>
      <c r="AI713" s="21"/>
      <c r="AJ713" s="22"/>
      <c r="AK713" s="139"/>
      <c r="AL713" s="24"/>
    </row>
    <row r="714" spans="27:38" ht="13.2">
      <c r="AA714" s="20"/>
      <c r="AE714" s="21"/>
      <c r="AF714" s="21"/>
      <c r="AG714" s="21"/>
      <c r="AH714" s="21"/>
      <c r="AI714" s="21"/>
      <c r="AJ714" s="22"/>
      <c r="AK714" s="139"/>
      <c r="AL714" s="24"/>
    </row>
    <row r="715" spans="27:38" ht="13.2">
      <c r="AA715" s="20"/>
      <c r="AE715" s="21"/>
      <c r="AF715" s="21"/>
      <c r="AG715" s="21"/>
      <c r="AH715" s="21"/>
      <c r="AI715" s="21"/>
      <c r="AJ715" s="22"/>
      <c r="AK715" s="139"/>
      <c r="AL715" s="24"/>
    </row>
    <row r="716" spans="27:38" ht="13.2">
      <c r="AA716" s="20"/>
      <c r="AE716" s="21"/>
      <c r="AF716" s="21"/>
      <c r="AG716" s="21"/>
      <c r="AH716" s="21"/>
      <c r="AI716" s="21"/>
      <c r="AJ716" s="22"/>
      <c r="AK716" s="139"/>
      <c r="AL716" s="24"/>
    </row>
    <row r="717" spans="27:38" ht="13.2">
      <c r="AA717" s="20"/>
      <c r="AE717" s="21"/>
      <c r="AF717" s="21"/>
      <c r="AG717" s="21"/>
      <c r="AH717" s="21"/>
      <c r="AI717" s="21"/>
      <c r="AJ717" s="22"/>
      <c r="AK717" s="139"/>
      <c r="AL717" s="24"/>
    </row>
    <row r="718" spans="27:38" ht="13.2">
      <c r="AA718" s="20"/>
      <c r="AE718" s="21"/>
      <c r="AF718" s="21"/>
      <c r="AG718" s="21"/>
      <c r="AH718" s="21"/>
      <c r="AI718" s="21"/>
      <c r="AJ718" s="22"/>
      <c r="AK718" s="139"/>
      <c r="AL718" s="24"/>
    </row>
    <row r="719" spans="27:38" ht="13.2">
      <c r="AA719" s="20"/>
      <c r="AE719" s="21"/>
      <c r="AF719" s="21"/>
      <c r="AG719" s="21"/>
      <c r="AH719" s="21"/>
      <c r="AI719" s="21"/>
      <c r="AJ719" s="22"/>
      <c r="AK719" s="139"/>
      <c r="AL719" s="24"/>
    </row>
    <row r="720" spans="27:38" ht="13.2">
      <c r="AA720" s="20"/>
      <c r="AE720" s="21"/>
      <c r="AF720" s="21"/>
      <c r="AG720" s="21"/>
      <c r="AH720" s="21"/>
      <c r="AI720" s="21"/>
      <c r="AJ720" s="22"/>
      <c r="AK720" s="139"/>
      <c r="AL720" s="24"/>
    </row>
    <row r="721" spans="27:38" ht="13.2">
      <c r="AA721" s="20"/>
      <c r="AE721" s="21"/>
      <c r="AF721" s="21"/>
      <c r="AG721" s="21"/>
      <c r="AH721" s="21"/>
      <c r="AI721" s="21"/>
      <c r="AJ721" s="22"/>
      <c r="AK721" s="139"/>
      <c r="AL721" s="24"/>
    </row>
    <row r="722" spans="27:38" ht="13.2">
      <c r="AA722" s="20"/>
      <c r="AE722" s="21"/>
      <c r="AF722" s="21"/>
      <c r="AG722" s="21"/>
      <c r="AH722" s="21"/>
      <c r="AI722" s="21"/>
      <c r="AJ722" s="22"/>
      <c r="AK722" s="139"/>
      <c r="AL722" s="24"/>
    </row>
    <row r="723" spans="27:38" ht="13.2">
      <c r="AA723" s="20"/>
      <c r="AE723" s="21"/>
      <c r="AF723" s="21"/>
      <c r="AG723" s="21"/>
      <c r="AH723" s="21"/>
      <c r="AI723" s="21"/>
      <c r="AJ723" s="22"/>
      <c r="AK723" s="139"/>
      <c r="AL723" s="24"/>
    </row>
    <row r="724" spans="27:38" ht="13.2">
      <c r="AA724" s="20"/>
      <c r="AE724" s="21"/>
      <c r="AF724" s="21"/>
      <c r="AG724" s="21"/>
      <c r="AH724" s="21"/>
      <c r="AI724" s="21"/>
      <c r="AJ724" s="22"/>
      <c r="AK724" s="139"/>
      <c r="AL724" s="24"/>
    </row>
    <row r="725" spans="27:38" ht="13.2">
      <c r="AA725" s="20"/>
      <c r="AE725" s="21"/>
      <c r="AF725" s="21"/>
      <c r="AG725" s="21"/>
      <c r="AH725" s="21"/>
      <c r="AI725" s="21"/>
      <c r="AJ725" s="22"/>
      <c r="AK725" s="139"/>
      <c r="AL725" s="24"/>
    </row>
    <row r="726" spans="27:38" ht="13.2">
      <c r="AA726" s="20"/>
      <c r="AE726" s="21"/>
      <c r="AF726" s="21"/>
      <c r="AG726" s="21"/>
      <c r="AH726" s="21"/>
      <c r="AI726" s="21"/>
      <c r="AJ726" s="22"/>
      <c r="AK726" s="139"/>
      <c r="AL726" s="24"/>
    </row>
    <row r="727" spans="27:38" ht="13.2">
      <c r="AA727" s="20"/>
      <c r="AE727" s="21"/>
      <c r="AF727" s="21"/>
      <c r="AG727" s="21"/>
      <c r="AH727" s="21"/>
      <c r="AI727" s="21"/>
      <c r="AJ727" s="22"/>
      <c r="AK727" s="139"/>
      <c r="AL727" s="24"/>
    </row>
    <row r="728" spans="27:38" ht="13.2">
      <c r="AA728" s="20"/>
      <c r="AE728" s="21"/>
      <c r="AF728" s="21"/>
      <c r="AG728" s="21"/>
      <c r="AH728" s="21"/>
      <c r="AI728" s="21"/>
      <c r="AJ728" s="22"/>
      <c r="AK728" s="139"/>
      <c r="AL728" s="24"/>
    </row>
    <row r="729" spans="27:38" ht="13.2">
      <c r="AA729" s="20"/>
      <c r="AE729" s="21"/>
      <c r="AF729" s="21"/>
      <c r="AG729" s="21"/>
      <c r="AH729" s="21"/>
      <c r="AI729" s="21"/>
      <c r="AJ729" s="22"/>
      <c r="AK729" s="139"/>
      <c r="AL729" s="24"/>
    </row>
    <row r="730" spans="27:38" ht="13.2">
      <c r="AA730" s="20"/>
      <c r="AE730" s="21"/>
      <c r="AF730" s="21"/>
      <c r="AG730" s="21"/>
      <c r="AH730" s="21"/>
      <c r="AI730" s="21"/>
      <c r="AJ730" s="22"/>
      <c r="AK730" s="139"/>
      <c r="AL730" s="24"/>
    </row>
    <row r="731" spans="27:38" ht="13.2">
      <c r="AA731" s="20"/>
      <c r="AE731" s="21"/>
      <c r="AF731" s="21"/>
      <c r="AG731" s="21"/>
      <c r="AH731" s="21"/>
      <c r="AI731" s="21"/>
      <c r="AJ731" s="22"/>
      <c r="AK731" s="139"/>
      <c r="AL731" s="24"/>
    </row>
    <row r="732" spans="27:38" ht="13.2">
      <c r="AA732" s="20"/>
      <c r="AE732" s="21"/>
      <c r="AF732" s="21"/>
      <c r="AG732" s="21"/>
      <c r="AH732" s="21"/>
      <c r="AI732" s="21"/>
      <c r="AJ732" s="22"/>
      <c r="AK732" s="139"/>
      <c r="AL732" s="24"/>
    </row>
    <row r="733" spans="27:38" ht="13.2">
      <c r="AA733" s="20"/>
      <c r="AE733" s="21"/>
      <c r="AF733" s="21"/>
      <c r="AG733" s="21"/>
      <c r="AH733" s="21"/>
      <c r="AI733" s="21"/>
      <c r="AJ733" s="22"/>
      <c r="AK733" s="139"/>
      <c r="AL733" s="24"/>
    </row>
    <row r="734" spans="27:38" ht="13.2">
      <c r="AA734" s="20"/>
      <c r="AE734" s="21"/>
      <c r="AF734" s="21"/>
      <c r="AG734" s="21"/>
      <c r="AH734" s="21"/>
      <c r="AI734" s="21"/>
      <c r="AJ734" s="22"/>
      <c r="AK734" s="139"/>
      <c r="AL734" s="24"/>
    </row>
    <row r="735" spans="27:38" ht="13.2">
      <c r="AA735" s="20"/>
      <c r="AE735" s="21"/>
      <c r="AF735" s="21"/>
      <c r="AG735" s="21"/>
      <c r="AH735" s="21"/>
      <c r="AI735" s="21"/>
      <c r="AJ735" s="22"/>
      <c r="AK735" s="139"/>
      <c r="AL735" s="24"/>
    </row>
    <row r="736" spans="27:38" ht="13.2">
      <c r="AA736" s="20"/>
      <c r="AE736" s="21"/>
      <c r="AF736" s="21"/>
      <c r="AG736" s="21"/>
      <c r="AH736" s="21"/>
      <c r="AI736" s="21"/>
      <c r="AJ736" s="22"/>
      <c r="AK736" s="139"/>
      <c r="AL736" s="24"/>
    </row>
    <row r="737" spans="27:38" ht="13.2">
      <c r="AA737" s="20"/>
      <c r="AE737" s="21"/>
      <c r="AF737" s="21"/>
      <c r="AG737" s="21"/>
      <c r="AH737" s="21"/>
      <c r="AI737" s="21"/>
      <c r="AJ737" s="22"/>
      <c r="AK737" s="139"/>
      <c r="AL737" s="24"/>
    </row>
    <row r="738" spans="27:38" ht="13.2">
      <c r="AA738" s="20"/>
      <c r="AE738" s="21"/>
      <c r="AF738" s="21"/>
      <c r="AG738" s="21"/>
      <c r="AH738" s="21"/>
      <c r="AI738" s="21"/>
      <c r="AJ738" s="22"/>
      <c r="AK738" s="139"/>
      <c r="AL738" s="24"/>
    </row>
    <row r="739" spans="27:38" ht="13.2">
      <c r="AA739" s="20"/>
      <c r="AE739" s="21"/>
      <c r="AF739" s="21"/>
      <c r="AG739" s="21"/>
      <c r="AH739" s="21"/>
      <c r="AI739" s="21"/>
      <c r="AJ739" s="22"/>
      <c r="AK739" s="139"/>
      <c r="AL739" s="24"/>
    </row>
    <row r="740" spans="27:38" ht="13.2">
      <c r="AA740" s="20"/>
      <c r="AE740" s="21"/>
      <c r="AF740" s="21"/>
      <c r="AG740" s="21"/>
      <c r="AH740" s="21"/>
      <c r="AI740" s="21"/>
      <c r="AJ740" s="22"/>
      <c r="AK740" s="139"/>
      <c r="AL740" s="24"/>
    </row>
    <row r="741" spans="27:38" ht="13.2">
      <c r="AA741" s="20"/>
      <c r="AE741" s="21"/>
      <c r="AF741" s="21"/>
      <c r="AG741" s="21"/>
      <c r="AH741" s="21"/>
      <c r="AI741" s="21"/>
      <c r="AJ741" s="22"/>
      <c r="AK741" s="139"/>
      <c r="AL741" s="24"/>
    </row>
    <row r="742" spans="27:38" ht="13.2">
      <c r="AA742" s="20"/>
      <c r="AE742" s="21"/>
      <c r="AF742" s="21"/>
      <c r="AG742" s="21"/>
      <c r="AH742" s="21"/>
      <c r="AI742" s="21"/>
      <c r="AJ742" s="22"/>
      <c r="AK742" s="139"/>
      <c r="AL742" s="24"/>
    </row>
    <row r="743" spans="27:38" ht="13.2">
      <c r="AA743" s="20"/>
      <c r="AE743" s="21"/>
      <c r="AF743" s="21"/>
      <c r="AG743" s="21"/>
      <c r="AH743" s="21"/>
      <c r="AI743" s="21"/>
      <c r="AJ743" s="22"/>
      <c r="AK743" s="139"/>
      <c r="AL743" s="24"/>
    </row>
    <row r="744" spans="27:38" ht="13.2">
      <c r="AA744" s="20"/>
      <c r="AE744" s="21"/>
      <c r="AF744" s="21"/>
      <c r="AG744" s="21"/>
      <c r="AH744" s="21"/>
      <c r="AI744" s="21"/>
      <c r="AJ744" s="22"/>
      <c r="AK744" s="139"/>
      <c r="AL744" s="24"/>
    </row>
    <row r="745" spans="27:38" ht="13.2">
      <c r="AA745" s="20"/>
      <c r="AE745" s="21"/>
      <c r="AF745" s="21"/>
      <c r="AG745" s="21"/>
      <c r="AH745" s="21"/>
      <c r="AI745" s="21"/>
      <c r="AJ745" s="22"/>
      <c r="AK745" s="139"/>
      <c r="AL745" s="24"/>
    </row>
    <row r="746" spans="27:38" ht="13.2">
      <c r="AA746" s="20"/>
      <c r="AE746" s="21"/>
      <c r="AF746" s="21"/>
      <c r="AG746" s="21"/>
      <c r="AH746" s="21"/>
      <c r="AI746" s="21"/>
      <c r="AJ746" s="22"/>
      <c r="AK746" s="139"/>
      <c r="AL746" s="24"/>
    </row>
    <row r="747" spans="27:38" ht="13.2">
      <c r="AA747" s="20"/>
      <c r="AE747" s="21"/>
      <c r="AF747" s="21"/>
      <c r="AG747" s="21"/>
      <c r="AH747" s="21"/>
      <c r="AI747" s="21"/>
      <c r="AJ747" s="22"/>
      <c r="AK747" s="139"/>
      <c r="AL747" s="24"/>
    </row>
    <row r="748" spans="27:38" ht="13.2">
      <c r="AA748" s="20"/>
      <c r="AE748" s="21"/>
      <c r="AF748" s="21"/>
      <c r="AG748" s="21"/>
      <c r="AH748" s="21"/>
      <c r="AI748" s="21"/>
      <c r="AJ748" s="22"/>
      <c r="AK748" s="139"/>
      <c r="AL748" s="24"/>
    </row>
    <row r="749" spans="27:38" ht="13.2">
      <c r="AA749" s="20"/>
      <c r="AE749" s="21"/>
      <c r="AF749" s="21"/>
      <c r="AG749" s="21"/>
      <c r="AH749" s="21"/>
      <c r="AI749" s="21"/>
      <c r="AJ749" s="22"/>
      <c r="AK749" s="139"/>
      <c r="AL749" s="24"/>
    </row>
    <row r="750" spans="27:38" ht="13.2">
      <c r="AA750" s="20"/>
      <c r="AE750" s="21"/>
      <c r="AF750" s="21"/>
      <c r="AG750" s="21"/>
      <c r="AH750" s="21"/>
      <c r="AI750" s="21"/>
      <c r="AJ750" s="22"/>
      <c r="AK750" s="139"/>
      <c r="AL750" s="24"/>
    </row>
    <row r="751" spans="27:38" ht="13.2">
      <c r="AA751" s="20"/>
      <c r="AE751" s="21"/>
      <c r="AF751" s="21"/>
      <c r="AG751" s="21"/>
      <c r="AH751" s="21"/>
      <c r="AI751" s="21"/>
      <c r="AJ751" s="22"/>
      <c r="AK751" s="139"/>
      <c r="AL751" s="24"/>
    </row>
    <row r="752" spans="27:38" ht="13.2">
      <c r="AA752" s="20"/>
      <c r="AE752" s="21"/>
      <c r="AF752" s="21"/>
      <c r="AG752" s="21"/>
      <c r="AH752" s="21"/>
      <c r="AI752" s="21"/>
      <c r="AJ752" s="22"/>
      <c r="AK752" s="139"/>
      <c r="AL752" s="24"/>
    </row>
    <row r="753" spans="27:38" ht="13.2">
      <c r="AA753" s="20"/>
      <c r="AE753" s="21"/>
      <c r="AF753" s="21"/>
      <c r="AG753" s="21"/>
      <c r="AH753" s="21"/>
      <c r="AI753" s="21"/>
      <c r="AJ753" s="22"/>
      <c r="AK753" s="139"/>
      <c r="AL753" s="24"/>
    </row>
    <row r="754" spans="27:38" ht="13.2">
      <c r="AA754" s="20"/>
      <c r="AE754" s="21"/>
      <c r="AF754" s="21"/>
      <c r="AG754" s="21"/>
      <c r="AH754" s="21"/>
      <c r="AI754" s="21"/>
      <c r="AJ754" s="22"/>
      <c r="AK754" s="139"/>
      <c r="AL754" s="24"/>
    </row>
    <row r="755" spans="27:38" ht="13.2">
      <c r="AA755" s="20"/>
      <c r="AE755" s="21"/>
      <c r="AF755" s="21"/>
      <c r="AG755" s="21"/>
      <c r="AH755" s="21"/>
      <c r="AI755" s="21"/>
      <c r="AJ755" s="22"/>
      <c r="AK755" s="139"/>
      <c r="AL755" s="24"/>
    </row>
    <row r="756" spans="27:38" ht="13.2">
      <c r="AA756" s="20"/>
      <c r="AE756" s="21"/>
      <c r="AF756" s="21"/>
      <c r="AG756" s="21"/>
      <c r="AH756" s="21"/>
      <c r="AI756" s="21"/>
      <c r="AJ756" s="22"/>
      <c r="AK756" s="139"/>
      <c r="AL756" s="24"/>
    </row>
    <row r="757" spans="27:38" ht="13.2">
      <c r="AA757" s="20"/>
      <c r="AE757" s="21"/>
      <c r="AF757" s="21"/>
      <c r="AG757" s="21"/>
      <c r="AH757" s="21"/>
      <c r="AI757" s="21"/>
      <c r="AJ757" s="22"/>
      <c r="AK757" s="139"/>
      <c r="AL757" s="24"/>
    </row>
    <row r="758" spans="27:38" ht="13.2">
      <c r="AA758" s="20"/>
      <c r="AE758" s="21"/>
      <c r="AF758" s="21"/>
      <c r="AG758" s="21"/>
      <c r="AH758" s="21"/>
      <c r="AI758" s="21"/>
      <c r="AJ758" s="22"/>
      <c r="AK758" s="139"/>
      <c r="AL758" s="24"/>
    </row>
    <row r="759" spans="27:38" ht="13.2">
      <c r="AA759" s="20"/>
      <c r="AE759" s="21"/>
      <c r="AF759" s="21"/>
      <c r="AG759" s="21"/>
      <c r="AH759" s="21"/>
      <c r="AI759" s="21"/>
      <c r="AJ759" s="22"/>
      <c r="AK759" s="139"/>
      <c r="AL759" s="24"/>
    </row>
    <row r="760" spans="27:38" ht="13.2">
      <c r="AA760" s="20"/>
      <c r="AE760" s="21"/>
      <c r="AF760" s="21"/>
      <c r="AG760" s="21"/>
      <c r="AH760" s="21"/>
      <c r="AI760" s="21"/>
      <c r="AJ760" s="22"/>
      <c r="AK760" s="139"/>
      <c r="AL760" s="24"/>
    </row>
    <row r="761" spans="27:38" ht="13.2">
      <c r="AA761" s="20"/>
      <c r="AE761" s="21"/>
      <c r="AF761" s="21"/>
      <c r="AG761" s="21"/>
      <c r="AH761" s="21"/>
      <c r="AI761" s="21"/>
      <c r="AJ761" s="22"/>
      <c r="AK761" s="139"/>
      <c r="AL761" s="24"/>
    </row>
    <row r="762" spans="27:38" ht="13.2">
      <c r="AA762" s="20"/>
      <c r="AE762" s="21"/>
      <c r="AF762" s="21"/>
      <c r="AG762" s="21"/>
      <c r="AH762" s="21"/>
      <c r="AI762" s="21"/>
      <c r="AJ762" s="22"/>
      <c r="AK762" s="139"/>
      <c r="AL762" s="24"/>
    </row>
    <row r="763" spans="27:38" ht="13.2">
      <c r="AA763" s="20"/>
      <c r="AE763" s="21"/>
      <c r="AF763" s="21"/>
      <c r="AG763" s="21"/>
      <c r="AH763" s="21"/>
      <c r="AI763" s="21"/>
      <c r="AJ763" s="22"/>
      <c r="AK763" s="139"/>
      <c r="AL763" s="24"/>
    </row>
    <row r="764" spans="27:38" ht="13.2">
      <c r="AA764" s="20"/>
      <c r="AE764" s="21"/>
      <c r="AF764" s="21"/>
      <c r="AG764" s="21"/>
      <c r="AH764" s="21"/>
      <c r="AI764" s="21"/>
      <c r="AJ764" s="22"/>
      <c r="AK764" s="139"/>
      <c r="AL764" s="24"/>
    </row>
    <row r="765" spans="27:38" ht="13.2">
      <c r="AA765" s="20"/>
      <c r="AE765" s="21"/>
      <c r="AF765" s="21"/>
      <c r="AG765" s="21"/>
      <c r="AH765" s="21"/>
      <c r="AI765" s="21"/>
      <c r="AJ765" s="22"/>
      <c r="AK765" s="139"/>
      <c r="AL765" s="24"/>
    </row>
    <row r="766" spans="27:38" ht="13.2">
      <c r="AA766" s="20"/>
      <c r="AE766" s="21"/>
      <c r="AF766" s="21"/>
      <c r="AG766" s="21"/>
      <c r="AH766" s="21"/>
      <c r="AI766" s="21"/>
      <c r="AJ766" s="22"/>
      <c r="AK766" s="139"/>
      <c r="AL766" s="24"/>
    </row>
    <row r="767" spans="27:38" ht="13.2">
      <c r="AA767" s="20"/>
      <c r="AE767" s="21"/>
      <c r="AF767" s="21"/>
      <c r="AG767" s="21"/>
      <c r="AH767" s="21"/>
      <c r="AI767" s="21"/>
      <c r="AJ767" s="22"/>
      <c r="AK767" s="139"/>
      <c r="AL767" s="24"/>
    </row>
    <row r="768" spans="27:38" ht="13.2">
      <c r="AA768" s="20"/>
      <c r="AE768" s="21"/>
      <c r="AF768" s="21"/>
      <c r="AG768" s="21"/>
      <c r="AH768" s="21"/>
      <c r="AI768" s="21"/>
      <c r="AJ768" s="22"/>
      <c r="AK768" s="139"/>
      <c r="AL768" s="24"/>
    </row>
    <row r="769" spans="27:38" ht="13.2">
      <c r="AA769" s="20"/>
      <c r="AE769" s="21"/>
      <c r="AF769" s="21"/>
      <c r="AG769" s="21"/>
      <c r="AH769" s="21"/>
      <c r="AI769" s="21"/>
      <c r="AJ769" s="22"/>
      <c r="AK769" s="139"/>
      <c r="AL769" s="24"/>
    </row>
    <row r="770" spans="27:38" ht="13.2">
      <c r="AA770" s="20"/>
      <c r="AE770" s="21"/>
      <c r="AF770" s="21"/>
      <c r="AG770" s="21"/>
      <c r="AH770" s="21"/>
      <c r="AI770" s="21"/>
      <c r="AJ770" s="22"/>
      <c r="AK770" s="139"/>
      <c r="AL770" s="24"/>
    </row>
    <row r="771" spans="27:38" ht="13.2">
      <c r="AA771" s="20"/>
      <c r="AE771" s="21"/>
      <c r="AF771" s="21"/>
      <c r="AG771" s="21"/>
      <c r="AH771" s="21"/>
      <c r="AI771" s="21"/>
      <c r="AJ771" s="22"/>
      <c r="AK771" s="139"/>
      <c r="AL771" s="24"/>
    </row>
    <row r="772" spans="27:38" ht="13.2">
      <c r="AA772" s="20"/>
      <c r="AE772" s="21"/>
      <c r="AF772" s="21"/>
      <c r="AG772" s="21"/>
      <c r="AH772" s="21"/>
      <c r="AI772" s="21"/>
      <c r="AJ772" s="22"/>
      <c r="AK772" s="139"/>
      <c r="AL772" s="24"/>
    </row>
    <row r="773" spans="27:38" ht="13.2">
      <c r="AA773" s="20"/>
      <c r="AE773" s="21"/>
      <c r="AF773" s="21"/>
      <c r="AG773" s="21"/>
      <c r="AH773" s="21"/>
      <c r="AI773" s="21"/>
      <c r="AJ773" s="22"/>
      <c r="AK773" s="139"/>
      <c r="AL773" s="24"/>
    </row>
    <row r="774" spans="27:38" ht="13.2">
      <c r="AA774" s="20"/>
      <c r="AE774" s="21"/>
      <c r="AF774" s="21"/>
      <c r="AG774" s="21"/>
      <c r="AH774" s="21"/>
      <c r="AI774" s="21"/>
      <c r="AJ774" s="22"/>
      <c r="AK774" s="139"/>
      <c r="AL774" s="24"/>
    </row>
    <row r="775" spans="27:38" ht="13.2">
      <c r="AA775" s="20"/>
      <c r="AE775" s="21"/>
      <c r="AF775" s="21"/>
      <c r="AG775" s="21"/>
      <c r="AH775" s="21"/>
      <c r="AI775" s="21"/>
      <c r="AJ775" s="22"/>
      <c r="AK775" s="139"/>
      <c r="AL775" s="24"/>
    </row>
    <row r="776" spans="27:38" ht="13.2">
      <c r="AA776" s="20"/>
      <c r="AE776" s="21"/>
      <c r="AF776" s="21"/>
      <c r="AG776" s="21"/>
      <c r="AH776" s="21"/>
      <c r="AI776" s="21"/>
      <c r="AJ776" s="22"/>
      <c r="AK776" s="139"/>
      <c r="AL776" s="24"/>
    </row>
    <row r="777" spans="27:38" ht="13.2">
      <c r="AA777" s="20"/>
      <c r="AE777" s="21"/>
      <c r="AF777" s="21"/>
      <c r="AG777" s="21"/>
      <c r="AH777" s="21"/>
      <c r="AI777" s="21"/>
      <c r="AJ777" s="22"/>
      <c r="AK777" s="139"/>
      <c r="AL777" s="24"/>
    </row>
    <row r="778" spans="27:38" ht="13.2">
      <c r="AA778" s="20"/>
      <c r="AE778" s="21"/>
      <c r="AF778" s="21"/>
      <c r="AG778" s="21"/>
      <c r="AH778" s="21"/>
      <c r="AI778" s="21"/>
      <c r="AJ778" s="22"/>
      <c r="AK778" s="139"/>
      <c r="AL778" s="24"/>
    </row>
    <row r="779" spans="27:38" ht="13.2">
      <c r="AA779" s="20"/>
      <c r="AE779" s="21"/>
      <c r="AF779" s="21"/>
      <c r="AG779" s="21"/>
      <c r="AH779" s="21"/>
      <c r="AI779" s="21"/>
      <c r="AJ779" s="22"/>
      <c r="AK779" s="139"/>
      <c r="AL779" s="24"/>
    </row>
    <row r="780" spans="27:38" ht="13.2">
      <c r="AA780" s="20"/>
      <c r="AE780" s="21"/>
      <c r="AF780" s="21"/>
      <c r="AG780" s="21"/>
      <c r="AH780" s="21"/>
      <c r="AI780" s="21"/>
      <c r="AJ780" s="22"/>
      <c r="AK780" s="139"/>
      <c r="AL780" s="24"/>
    </row>
    <row r="781" spans="27:38" ht="13.2">
      <c r="AA781" s="20"/>
      <c r="AE781" s="21"/>
      <c r="AF781" s="21"/>
      <c r="AG781" s="21"/>
      <c r="AH781" s="21"/>
      <c r="AI781" s="21"/>
      <c r="AJ781" s="22"/>
      <c r="AK781" s="139"/>
      <c r="AL781" s="24"/>
    </row>
    <row r="782" spans="27:38" ht="13.2">
      <c r="AA782" s="20"/>
      <c r="AE782" s="21"/>
      <c r="AF782" s="21"/>
      <c r="AG782" s="21"/>
      <c r="AH782" s="21"/>
      <c r="AI782" s="21"/>
      <c r="AJ782" s="22"/>
      <c r="AK782" s="139"/>
      <c r="AL782" s="24"/>
    </row>
    <row r="783" spans="27:38" ht="13.2">
      <c r="AA783" s="20"/>
      <c r="AE783" s="21"/>
      <c r="AF783" s="21"/>
      <c r="AG783" s="21"/>
      <c r="AH783" s="21"/>
      <c r="AI783" s="21"/>
      <c r="AJ783" s="22"/>
      <c r="AK783" s="139"/>
      <c r="AL783" s="24"/>
    </row>
    <row r="784" spans="27:38" ht="13.2">
      <c r="AA784" s="20"/>
      <c r="AE784" s="21"/>
      <c r="AF784" s="21"/>
      <c r="AG784" s="21"/>
      <c r="AH784" s="21"/>
      <c r="AI784" s="21"/>
      <c r="AJ784" s="22"/>
      <c r="AK784" s="139"/>
      <c r="AL784" s="24"/>
    </row>
    <row r="785" spans="27:38" ht="13.2">
      <c r="AA785" s="20"/>
      <c r="AE785" s="21"/>
      <c r="AF785" s="21"/>
      <c r="AG785" s="21"/>
      <c r="AH785" s="21"/>
      <c r="AI785" s="21"/>
      <c r="AJ785" s="22"/>
      <c r="AK785" s="139"/>
      <c r="AL785" s="24"/>
    </row>
    <row r="786" spans="27:38" ht="13.2">
      <c r="AA786" s="20"/>
      <c r="AE786" s="21"/>
      <c r="AF786" s="21"/>
      <c r="AG786" s="21"/>
      <c r="AH786" s="21"/>
      <c r="AI786" s="21"/>
      <c r="AJ786" s="22"/>
      <c r="AK786" s="139"/>
      <c r="AL786" s="24"/>
    </row>
    <row r="787" spans="27:38" ht="13.2">
      <c r="AA787" s="20"/>
      <c r="AE787" s="21"/>
      <c r="AF787" s="21"/>
      <c r="AG787" s="21"/>
      <c r="AH787" s="21"/>
      <c r="AI787" s="21"/>
      <c r="AJ787" s="22"/>
      <c r="AK787" s="139"/>
      <c r="AL787" s="24"/>
    </row>
    <row r="788" spans="27:38" ht="13.2">
      <c r="AA788" s="20"/>
      <c r="AE788" s="21"/>
      <c r="AF788" s="21"/>
      <c r="AG788" s="21"/>
      <c r="AH788" s="21"/>
      <c r="AI788" s="21"/>
      <c r="AJ788" s="22"/>
      <c r="AK788" s="139"/>
      <c r="AL788" s="24"/>
    </row>
    <row r="789" spans="27:38" ht="13.2">
      <c r="AA789" s="20"/>
      <c r="AE789" s="21"/>
      <c r="AF789" s="21"/>
      <c r="AG789" s="21"/>
      <c r="AH789" s="21"/>
      <c r="AI789" s="21"/>
      <c r="AJ789" s="22"/>
      <c r="AK789" s="139"/>
      <c r="AL789" s="24"/>
    </row>
    <row r="790" spans="27:38" ht="13.2">
      <c r="AA790" s="20"/>
      <c r="AE790" s="21"/>
      <c r="AF790" s="21"/>
      <c r="AG790" s="21"/>
      <c r="AH790" s="21"/>
      <c r="AI790" s="21"/>
      <c r="AJ790" s="22"/>
      <c r="AK790" s="139"/>
      <c r="AL790" s="24"/>
    </row>
    <row r="791" spans="27:38" ht="13.2">
      <c r="AA791" s="20"/>
      <c r="AE791" s="21"/>
      <c r="AF791" s="21"/>
      <c r="AG791" s="21"/>
      <c r="AH791" s="21"/>
      <c r="AI791" s="21"/>
      <c r="AJ791" s="22"/>
      <c r="AK791" s="139"/>
      <c r="AL791" s="24"/>
    </row>
    <row r="792" spans="27:38" ht="13.2">
      <c r="AA792" s="20"/>
      <c r="AE792" s="21"/>
      <c r="AF792" s="21"/>
      <c r="AG792" s="21"/>
      <c r="AH792" s="21"/>
      <c r="AI792" s="21"/>
      <c r="AJ792" s="22"/>
      <c r="AK792" s="139"/>
      <c r="AL792" s="24"/>
    </row>
    <row r="793" spans="27:38" ht="13.2">
      <c r="AA793" s="20"/>
      <c r="AE793" s="21"/>
      <c r="AF793" s="21"/>
      <c r="AG793" s="21"/>
      <c r="AH793" s="21"/>
      <c r="AI793" s="21"/>
      <c r="AJ793" s="22"/>
      <c r="AK793" s="139"/>
      <c r="AL793" s="24"/>
    </row>
    <row r="794" spans="27:38" ht="13.2">
      <c r="AA794" s="20"/>
      <c r="AE794" s="21"/>
      <c r="AF794" s="21"/>
      <c r="AG794" s="21"/>
      <c r="AH794" s="21"/>
      <c r="AI794" s="21"/>
      <c r="AJ794" s="22"/>
      <c r="AK794" s="139"/>
      <c r="AL794" s="24"/>
    </row>
    <row r="795" spans="27:38" ht="13.2">
      <c r="AA795" s="20"/>
      <c r="AE795" s="21"/>
      <c r="AF795" s="21"/>
      <c r="AG795" s="21"/>
      <c r="AH795" s="21"/>
      <c r="AI795" s="21"/>
      <c r="AJ795" s="22"/>
      <c r="AK795" s="139"/>
      <c r="AL795" s="24"/>
    </row>
    <row r="796" spans="27:38" ht="13.2">
      <c r="AA796" s="20"/>
      <c r="AE796" s="21"/>
      <c r="AF796" s="21"/>
      <c r="AG796" s="21"/>
      <c r="AH796" s="21"/>
      <c r="AI796" s="21"/>
      <c r="AJ796" s="22"/>
      <c r="AK796" s="139"/>
      <c r="AL796" s="24"/>
    </row>
    <row r="797" spans="27:38" ht="13.2">
      <c r="AA797" s="20"/>
      <c r="AE797" s="21"/>
      <c r="AF797" s="21"/>
      <c r="AG797" s="21"/>
      <c r="AH797" s="21"/>
      <c r="AI797" s="21"/>
      <c r="AJ797" s="22"/>
      <c r="AK797" s="139"/>
      <c r="AL797" s="24"/>
    </row>
    <row r="798" spans="27:38" ht="13.2">
      <c r="AA798" s="20"/>
      <c r="AE798" s="21"/>
      <c r="AF798" s="21"/>
      <c r="AG798" s="21"/>
      <c r="AH798" s="21"/>
      <c r="AI798" s="21"/>
      <c r="AJ798" s="22"/>
      <c r="AK798" s="139"/>
      <c r="AL798" s="24"/>
    </row>
    <row r="799" spans="27:38" ht="13.2">
      <c r="AA799" s="20"/>
      <c r="AE799" s="21"/>
      <c r="AF799" s="21"/>
      <c r="AG799" s="21"/>
      <c r="AH799" s="21"/>
      <c r="AI799" s="21"/>
      <c r="AJ799" s="22"/>
      <c r="AK799" s="139"/>
      <c r="AL799" s="24"/>
    </row>
    <row r="800" spans="27:38" ht="13.2">
      <c r="AA800" s="20"/>
      <c r="AE800" s="21"/>
      <c r="AF800" s="21"/>
      <c r="AG800" s="21"/>
      <c r="AH800" s="21"/>
      <c r="AI800" s="21"/>
      <c r="AJ800" s="22"/>
      <c r="AK800" s="139"/>
      <c r="AL800" s="24"/>
    </row>
    <row r="801" spans="27:38" ht="13.2">
      <c r="AA801" s="20"/>
      <c r="AE801" s="21"/>
      <c r="AF801" s="21"/>
      <c r="AG801" s="21"/>
      <c r="AH801" s="21"/>
      <c r="AI801" s="21"/>
      <c r="AJ801" s="22"/>
      <c r="AK801" s="139"/>
      <c r="AL801" s="24"/>
    </row>
    <row r="802" spans="27:38" ht="13.2">
      <c r="AA802" s="20"/>
      <c r="AE802" s="21"/>
      <c r="AF802" s="21"/>
      <c r="AG802" s="21"/>
      <c r="AH802" s="21"/>
      <c r="AI802" s="21"/>
      <c r="AJ802" s="22"/>
      <c r="AK802" s="139"/>
      <c r="AL802" s="24"/>
    </row>
    <row r="803" spans="27:38" ht="13.2">
      <c r="AA803" s="20"/>
      <c r="AE803" s="21"/>
      <c r="AF803" s="21"/>
      <c r="AG803" s="21"/>
      <c r="AH803" s="21"/>
      <c r="AI803" s="21"/>
      <c r="AJ803" s="22"/>
      <c r="AK803" s="139"/>
      <c r="AL803" s="24"/>
    </row>
    <row r="804" spans="27:38" ht="13.2">
      <c r="AA804" s="20"/>
      <c r="AE804" s="21"/>
      <c r="AF804" s="21"/>
      <c r="AG804" s="21"/>
      <c r="AH804" s="21"/>
      <c r="AI804" s="21"/>
      <c r="AJ804" s="22"/>
      <c r="AK804" s="139"/>
      <c r="AL804" s="24"/>
    </row>
    <row r="805" spans="27:38" ht="13.2">
      <c r="AA805" s="20"/>
      <c r="AE805" s="21"/>
      <c r="AF805" s="21"/>
      <c r="AG805" s="21"/>
      <c r="AH805" s="21"/>
      <c r="AI805" s="21"/>
      <c r="AJ805" s="22"/>
      <c r="AK805" s="139"/>
      <c r="AL805" s="24"/>
    </row>
    <row r="806" spans="27:38" ht="13.2">
      <c r="AA806" s="20"/>
      <c r="AE806" s="21"/>
      <c r="AF806" s="21"/>
      <c r="AG806" s="21"/>
      <c r="AH806" s="21"/>
      <c r="AI806" s="21"/>
      <c r="AJ806" s="22"/>
      <c r="AK806" s="139"/>
      <c r="AL806" s="24"/>
    </row>
    <row r="807" spans="27:38" ht="13.2">
      <c r="AA807" s="20"/>
      <c r="AE807" s="21"/>
      <c r="AF807" s="21"/>
      <c r="AG807" s="21"/>
      <c r="AH807" s="21"/>
      <c r="AI807" s="21"/>
      <c r="AJ807" s="22"/>
      <c r="AK807" s="139"/>
      <c r="AL807" s="24"/>
    </row>
    <row r="808" spans="27:38" ht="13.2">
      <c r="AA808" s="20"/>
      <c r="AE808" s="21"/>
      <c r="AF808" s="21"/>
      <c r="AG808" s="21"/>
      <c r="AH808" s="21"/>
      <c r="AI808" s="21"/>
      <c r="AJ808" s="22"/>
      <c r="AK808" s="139"/>
      <c r="AL808" s="24"/>
    </row>
    <row r="809" spans="27:38" ht="13.2">
      <c r="AA809" s="20"/>
      <c r="AE809" s="21"/>
      <c r="AF809" s="21"/>
      <c r="AG809" s="21"/>
      <c r="AH809" s="21"/>
      <c r="AI809" s="21"/>
      <c r="AJ809" s="22"/>
      <c r="AK809" s="139"/>
      <c r="AL809" s="24"/>
    </row>
    <row r="810" spans="27:38" ht="13.2">
      <c r="AA810" s="20"/>
      <c r="AE810" s="21"/>
      <c r="AF810" s="21"/>
      <c r="AG810" s="21"/>
      <c r="AH810" s="21"/>
      <c r="AI810" s="21"/>
      <c r="AJ810" s="22"/>
      <c r="AK810" s="139"/>
      <c r="AL810" s="24"/>
    </row>
    <row r="811" spans="27:38" ht="13.2">
      <c r="AA811" s="20"/>
      <c r="AE811" s="21"/>
      <c r="AF811" s="21"/>
      <c r="AG811" s="21"/>
      <c r="AH811" s="21"/>
      <c r="AI811" s="21"/>
      <c r="AJ811" s="22"/>
      <c r="AK811" s="139"/>
      <c r="AL811" s="24"/>
    </row>
    <row r="812" spans="27:38" ht="13.2">
      <c r="AA812" s="20"/>
      <c r="AE812" s="21"/>
      <c r="AF812" s="21"/>
      <c r="AG812" s="21"/>
      <c r="AH812" s="21"/>
      <c r="AI812" s="21"/>
      <c r="AJ812" s="22"/>
      <c r="AK812" s="139"/>
      <c r="AL812" s="24"/>
    </row>
    <row r="813" spans="27:38" ht="13.2">
      <c r="AA813" s="20"/>
      <c r="AE813" s="21"/>
      <c r="AF813" s="21"/>
      <c r="AG813" s="21"/>
      <c r="AH813" s="21"/>
      <c r="AI813" s="21"/>
      <c r="AJ813" s="22"/>
      <c r="AK813" s="139"/>
      <c r="AL813" s="24"/>
    </row>
    <row r="814" spans="27:38" ht="13.2">
      <c r="AA814" s="20"/>
      <c r="AE814" s="21"/>
      <c r="AF814" s="21"/>
      <c r="AG814" s="21"/>
      <c r="AH814" s="21"/>
      <c r="AI814" s="21"/>
      <c r="AJ814" s="22"/>
      <c r="AK814" s="139"/>
      <c r="AL814" s="24"/>
    </row>
    <row r="815" spans="27:38" ht="13.2">
      <c r="AA815" s="20"/>
      <c r="AE815" s="21"/>
      <c r="AF815" s="21"/>
      <c r="AG815" s="21"/>
      <c r="AH815" s="21"/>
      <c r="AI815" s="21"/>
      <c r="AJ815" s="22"/>
      <c r="AK815" s="139"/>
      <c r="AL815" s="24"/>
    </row>
    <row r="816" spans="27:38" ht="13.2">
      <c r="AA816" s="20"/>
      <c r="AE816" s="21"/>
      <c r="AF816" s="21"/>
      <c r="AG816" s="21"/>
      <c r="AH816" s="21"/>
      <c r="AI816" s="21"/>
      <c r="AJ816" s="22"/>
      <c r="AK816" s="139"/>
      <c r="AL816" s="24"/>
    </row>
    <row r="817" spans="27:38" ht="13.2">
      <c r="AA817" s="20"/>
      <c r="AE817" s="21"/>
      <c r="AF817" s="21"/>
      <c r="AG817" s="21"/>
      <c r="AH817" s="21"/>
      <c r="AI817" s="21"/>
      <c r="AJ817" s="22"/>
      <c r="AK817" s="139"/>
      <c r="AL817" s="24"/>
    </row>
    <row r="818" spans="27:38" ht="13.2">
      <c r="AA818" s="20"/>
      <c r="AE818" s="21"/>
      <c r="AF818" s="21"/>
      <c r="AG818" s="21"/>
      <c r="AH818" s="21"/>
      <c r="AI818" s="21"/>
      <c r="AJ818" s="22"/>
      <c r="AK818" s="139"/>
      <c r="AL818" s="24"/>
    </row>
    <row r="819" spans="27:38" ht="13.2">
      <c r="AA819" s="20"/>
      <c r="AE819" s="21"/>
      <c r="AF819" s="21"/>
      <c r="AG819" s="21"/>
      <c r="AH819" s="21"/>
      <c r="AI819" s="21"/>
      <c r="AJ819" s="22"/>
      <c r="AK819" s="139"/>
      <c r="AL819" s="24"/>
    </row>
    <row r="820" spans="27:38" ht="13.2">
      <c r="AA820" s="20"/>
      <c r="AE820" s="21"/>
      <c r="AF820" s="21"/>
      <c r="AG820" s="21"/>
      <c r="AH820" s="21"/>
      <c r="AI820" s="21"/>
      <c r="AJ820" s="22"/>
      <c r="AK820" s="139"/>
      <c r="AL820" s="24"/>
    </row>
    <row r="821" spans="27:38" ht="13.2">
      <c r="AA821" s="20"/>
      <c r="AE821" s="21"/>
      <c r="AF821" s="21"/>
      <c r="AG821" s="21"/>
      <c r="AH821" s="21"/>
      <c r="AI821" s="21"/>
      <c r="AJ821" s="22"/>
      <c r="AK821" s="139"/>
      <c r="AL821" s="24"/>
    </row>
    <row r="822" spans="27:38" ht="13.2">
      <c r="AA822" s="20"/>
      <c r="AE822" s="21"/>
      <c r="AF822" s="21"/>
      <c r="AG822" s="21"/>
      <c r="AH822" s="21"/>
      <c r="AI822" s="21"/>
      <c r="AJ822" s="22"/>
      <c r="AK822" s="139"/>
      <c r="AL822" s="24"/>
    </row>
    <row r="823" spans="27:38" ht="13.2">
      <c r="AA823" s="20"/>
      <c r="AE823" s="21"/>
      <c r="AF823" s="21"/>
      <c r="AG823" s="21"/>
      <c r="AH823" s="21"/>
      <c r="AI823" s="21"/>
      <c r="AJ823" s="22"/>
      <c r="AK823" s="139"/>
      <c r="AL823" s="24"/>
    </row>
    <row r="824" spans="27:38" ht="13.2">
      <c r="AA824" s="20"/>
      <c r="AE824" s="21"/>
      <c r="AF824" s="21"/>
      <c r="AG824" s="21"/>
      <c r="AH824" s="21"/>
      <c r="AI824" s="21"/>
      <c r="AJ824" s="22"/>
      <c r="AK824" s="139"/>
      <c r="AL824" s="24"/>
    </row>
    <row r="825" spans="27:38" ht="13.2">
      <c r="AA825" s="20"/>
      <c r="AE825" s="21"/>
      <c r="AF825" s="21"/>
      <c r="AG825" s="21"/>
      <c r="AH825" s="21"/>
      <c r="AI825" s="21"/>
      <c r="AJ825" s="22"/>
      <c r="AK825" s="139"/>
      <c r="AL825" s="24"/>
    </row>
    <row r="826" spans="27:38" ht="13.2">
      <c r="AA826" s="20"/>
      <c r="AE826" s="21"/>
      <c r="AF826" s="21"/>
      <c r="AG826" s="21"/>
      <c r="AH826" s="21"/>
      <c r="AI826" s="21"/>
      <c r="AJ826" s="22"/>
      <c r="AK826" s="139"/>
      <c r="AL826" s="24"/>
    </row>
    <row r="827" spans="27:38" ht="13.2">
      <c r="AA827" s="20"/>
      <c r="AE827" s="21"/>
      <c r="AF827" s="21"/>
      <c r="AG827" s="21"/>
      <c r="AH827" s="21"/>
      <c r="AI827" s="21"/>
      <c r="AJ827" s="22"/>
      <c r="AK827" s="139"/>
      <c r="AL827" s="24"/>
    </row>
    <row r="828" spans="27:38" ht="13.2">
      <c r="AA828" s="20"/>
      <c r="AE828" s="21"/>
      <c r="AF828" s="21"/>
      <c r="AG828" s="21"/>
      <c r="AH828" s="21"/>
      <c r="AI828" s="21"/>
      <c r="AJ828" s="22"/>
      <c r="AK828" s="139"/>
      <c r="AL828" s="24"/>
    </row>
    <row r="829" spans="27:38" ht="13.2">
      <c r="AA829" s="20"/>
      <c r="AE829" s="21"/>
      <c r="AF829" s="21"/>
      <c r="AG829" s="21"/>
      <c r="AH829" s="21"/>
      <c r="AI829" s="21"/>
      <c r="AJ829" s="22"/>
      <c r="AK829" s="139"/>
      <c r="AL829" s="24"/>
    </row>
    <row r="830" spans="27:38" ht="13.2">
      <c r="AA830" s="20"/>
      <c r="AE830" s="21"/>
      <c r="AF830" s="21"/>
      <c r="AG830" s="21"/>
      <c r="AH830" s="21"/>
      <c r="AI830" s="21"/>
      <c r="AJ830" s="22"/>
      <c r="AK830" s="139"/>
      <c r="AL830" s="24"/>
    </row>
    <row r="831" spans="27:38" ht="13.2">
      <c r="AA831" s="20"/>
      <c r="AE831" s="21"/>
      <c r="AF831" s="21"/>
      <c r="AG831" s="21"/>
      <c r="AH831" s="21"/>
      <c r="AI831" s="21"/>
      <c r="AJ831" s="22"/>
      <c r="AK831" s="139"/>
      <c r="AL831" s="24"/>
    </row>
    <row r="832" spans="27:38" ht="13.2">
      <c r="AA832" s="20"/>
      <c r="AE832" s="21"/>
      <c r="AF832" s="21"/>
      <c r="AG832" s="21"/>
      <c r="AH832" s="21"/>
      <c r="AI832" s="21"/>
      <c r="AJ832" s="22"/>
      <c r="AK832" s="139"/>
      <c r="AL832" s="24"/>
    </row>
    <row r="833" spans="27:38" ht="13.2">
      <c r="AA833" s="20"/>
      <c r="AE833" s="21"/>
      <c r="AF833" s="21"/>
      <c r="AG833" s="21"/>
      <c r="AH833" s="21"/>
      <c r="AI833" s="21"/>
      <c r="AJ833" s="22"/>
      <c r="AK833" s="139"/>
      <c r="AL833" s="24"/>
    </row>
    <row r="834" spans="27:38" ht="13.2">
      <c r="AA834" s="20"/>
      <c r="AE834" s="21"/>
      <c r="AF834" s="21"/>
      <c r="AG834" s="21"/>
      <c r="AH834" s="21"/>
      <c r="AI834" s="21"/>
      <c r="AJ834" s="22"/>
      <c r="AK834" s="139"/>
      <c r="AL834" s="24"/>
    </row>
    <row r="835" spans="27:38" ht="13.2">
      <c r="AA835" s="20"/>
      <c r="AE835" s="21"/>
      <c r="AF835" s="21"/>
      <c r="AG835" s="21"/>
      <c r="AH835" s="21"/>
      <c r="AI835" s="21"/>
      <c r="AJ835" s="22"/>
      <c r="AK835" s="139"/>
      <c r="AL835" s="24"/>
    </row>
    <row r="836" spans="27:38" ht="13.2">
      <c r="AA836" s="20"/>
      <c r="AE836" s="21"/>
      <c r="AF836" s="21"/>
      <c r="AG836" s="21"/>
      <c r="AH836" s="21"/>
      <c r="AI836" s="21"/>
      <c r="AJ836" s="22"/>
      <c r="AK836" s="139"/>
      <c r="AL836" s="24"/>
    </row>
    <row r="837" spans="27:38" ht="13.2">
      <c r="AA837" s="20"/>
      <c r="AE837" s="21"/>
      <c r="AF837" s="21"/>
      <c r="AG837" s="21"/>
      <c r="AH837" s="21"/>
      <c r="AI837" s="21"/>
      <c r="AJ837" s="22"/>
      <c r="AK837" s="139"/>
      <c r="AL837" s="24"/>
    </row>
    <row r="838" spans="27:38" ht="13.2">
      <c r="AA838" s="20"/>
      <c r="AE838" s="21"/>
      <c r="AF838" s="21"/>
      <c r="AG838" s="21"/>
      <c r="AH838" s="21"/>
      <c r="AI838" s="21"/>
      <c r="AJ838" s="22"/>
      <c r="AK838" s="139"/>
      <c r="AL838" s="24"/>
    </row>
    <row r="839" spans="27:38" ht="13.2">
      <c r="AA839" s="20"/>
      <c r="AE839" s="21"/>
      <c r="AF839" s="21"/>
      <c r="AG839" s="21"/>
      <c r="AH839" s="21"/>
      <c r="AI839" s="21"/>
      <c r="AJ839" s="22"/>
      <c r="AK839" s="139"/>
      <c r="AL839" s="24"/>
    </row>
    <row r="840" spans="27:38" ht="13.2">
      <c r="AA840" s="20"/>
      <c r="AE840" s="21"/>
      <c r="AF840" s="21"/>
      <c r="AG840" s="21"/>
      <c r="AH840" s="21"/>
      <c r="AI840" s="21"/>
      <c r="AJ840" s="22"/>
      <c r="AK840" s="139"/>
      <c r="AL840" s="24"/>
    </row>
    <row r="841" spans="27:38" ht="13.2">
      <c r="AA841" s="20"/>
      <c r="AE841" s="21"/>
      <c r="AF841" s="21"/>
      <c r="AG841" s="21"/>
      <c r="AH841" s="21"/>
      <c r="AI841" s="21"/>
      <c r="AJ841" s="22"/>
      <c r="AK841" s="139"/>
      <c r="AL841" s="24"/>
    </row>
    <row r="842" spans="27:38" ht="13.2">
      <c r="AA842" s="20"/>
      <c r="AE842" s="21"/>
      <c r="AF842" s="21"/>
      <c r="AG842" s="21"/>
      <c r="AH842" s="21"/>
      <c r="AI842" s="21"/>
      <c r="AJ842" s="22"/>
      <c r="AK842" s="139"/>
      <c r="AL842" s="24"/>
    </row>
    <row r="843" spans="27:38" ht="13.2">
      <c r="AA843" s="20"/>
      <c r="AE843" s="21"/>
      <c r="AF843" s="21"/>
      <c r="AG843" s="21"/>
      <c r="AH843" s="21"/>
      <c r="AI843" s="21"/>
      <c r="AJ843" s="22"/>
      <c r="AK843" s="139"/>
      <c r="AL843" s="24"/>
    </row>
    <row r="844" spans="27:38" ht="13.2">
      <c r="AA844" s="20"/>
      <c r="AE844" s="21"/>
      <c r="AF844" s="21"/>
      <c r="AG844" s="21"/>
      <c r="AH844" s="21"/>
      <c r="AI844" s="21"/>
      <c r="AJ844" s="22"/>
      <c r="AK844" s="139"/>
      <c r="AL844" s="24"/>
    </row>
    <row r="845" spans="27:38" ht="13.2">
      <c r="AA845" s="20"/>
      <c r="AE845" s="21"/>
      <c r="AF845" s="21"/>
      <c r="AG845" s="21"/>
      <c r="AH845" s="21"/>
      <c r="AI845" s="21"/>
      <c r="AJ845" s="22"/>
      <c r="AK845" s="139"/>
      <c r="AL845" s="24"/>
    </row>
    <row r="846" spans="27:38" ht="13.2">
      <c r="AA846" s="20"/>
      <c r="AE846" s="21"/>
      <c r="AF846" s="21"/>
      <c r="AG846" s="21"/>
      <c r="AH846" s="21"/>
      <c r="AI846" s="21"/>
      <c r="AJ846" s="22"/>
      <c r="AK846" s="139"/>
      <c r="AL846" s="24"/>
    </row>
    <row r="847" spans="27:38" ht="13.2">
      <c r="AA847" s="20"/>
      <c r="AE847" s="21"/>
      <c r="AF847" s="21"/>
      <c r="AG847" s="21"/>
      <c r="AH847" s="21"/>
      <c r="AI847" s="21"/>
      <c r="AJ847" s="22"/>
      <c r="AK847" s="139"/>
      <c r="AL847" s="24"/>
    </row>
    <row r="848" spans="27:38" ht="13.2">
      <c r="AA848" s="20"/>
      <c r="AE848" s="21"/>
      <c r="AF848" s="21"/>
      <c r="AG848" s="21"/>
      <c r="AH848" s="21"/>
      <c r="AI848" s="21"/>
      <c r="AJ848" s="22"/>
      <c r="AK848" s="139"/>
      <c r="AL848" s="24"/>
    </row>
    <row r="849" spans="27:38" ht="13.2">
      <c r="AA849" s="20"/>
      <c r="AE849" s="21"/>
      <c r="AF849" s="21"/>
      <c r="AG849" s="21"/>
      <c r="AH849" s="21"/>
      <c r="AI849" s="21"/>
      <c r="AJ849" s="22"/>
      <c r="AK849" s="139"/>
      <c r="AL849" s="24"/>
    </row>
    <row r="850" spans="27:38" ht="13.2">
      <c r="AA850" s="20"/>
      <c r="AE850" s="21"/>
      <c r="AF850" s="21"/>
      <c r="AG850" s="21"/>
      <c r="AH850" s="21"/>
      <c r="AI850" s="21"/>
      <c r="AJ850" s="22"/>
      <c r="AK850" s="139"/>
      <c r="AL850" s="24"/>
    </row>
    <row r="851" spans="27:38" ht="13.2">
      <c r="AA851" s="20"/>
      <c r="AE851" s="21"/>
      <c r="AF851" s="21"/>
      <c r="AG851" s="21"/>
      <c r="AH851" s="21"/>
      <c r="AI851" s="21"/>
      <c r="AJ851" s="22"/>
      <c r="AK851" s="139"/>
      <c r="AL851" s="24"/>
    </row>
    <row r="852" spans="27:38" ht="13.2">
      <c r="AA852" s="20"/>
      <c r="AE852" s="21"/>
      <c r="AF852" s="21"/>
      <c r="AG852" s="21"/>
      <c r="AH852" s="21"/>
      <c r="AI852" s="21"/>
      <c r="AJ852" s="22"/>
      <c r="AK852" s="139"/>
      <c r="AL852" s="24"/>
    </row>
    <row r="853" spans="27:38" ht="13.2">
      <c r="AA853" s="20"/>
      <c r="AE853" s="21"/>
      <c r="AF853" s="21"/>
      <c r="AG853" s="21"/>
      <c r="AH853" s="21"/>
      <c r="AI853" s="21"/>
      <c r="AJ853" s="22"/>
      <c r="AK853" s="139"/>
      <c r="AL853" s="24"/>
    </row>
    <row r="854" spans="27:38" ht="13.2">
      <c r="AA854" s="20"/>
      <c r="AE854" s="21"/>
      <c r="AF854" s="21"/>
      <c r="AG854" s="21"/>
      <c r="AH854" s="21"/>
      <c r="AI854" s="21"/>
      <c r="AJ854" s="22"/>
      <c r="AK854" s="139"/>
      <c r="AL854" s="24"/>
    </row>
    <row r="855" spans="27:38" ht="13.2">
      <c r="AA855" s="20"/>
      <c r="AE855" s="21"/>
      <c r="AF855" s="21"/>
      <c r="AG855" s="21"/>
      <c r="AH855" s="21"/>
      <c r="AI855" s="21"/>
      <c r="AJ855" s="22"/>
      <c r="AK855" s="139"/>
      <c r="AL855" s="24"/>
    </row>
    <row r="856" spans="27:38" ht="13.2">
      <c r="AA856" s="20"/>
      <c r="AE856" s="21"/>
      <c r="AF856" s="21"/>
      <c r="AG856" s="21"/>
      <c r="AH856" s="21"/>
      <c r="AI856" s="21"/>
      <c r="AJ856" s="22"/>
      <c r="AK856" s="139"/>
      <c r="AL856" s="24"/>
    </row>
    <row r="857" spans="27:38" ht="13.2">
      <c r="AA857" s="20"/>
      <c r="AE857" s="21"/>
      <c r="AF857" s="21"/>
      <c r="AG857" s="21"/>
      <c r="AH857" s="21"/>
      <c r="AI857" s="21"/>
      <c r="AJ857" s="22"/>
      <c r="AK857" s="139"/>
      <c r="AL857" s="24"/>
    </row>
    <row r="858" spans="27:38" ht="13.2">
      <c r="AA858" s="20"/>
      <c r="AE858" s="21"/>
      <c r="AF858" s="21"/>
      <c r="AG858" s="21"/>
      <c r="AH858" s="21"/>
      <c r="AI858" s="21"/>
      <c r="AJ858" s="22"/>
      <c r="AK858" s="139"/>
      <c r="AL858" s="24"/>
    </row>
    <row r="859" spans="27:38" ht="13.2">
      <c r="AA859" s="20"/>
      <c r="AE859" s="21"/>
      <c r="AF859" s="21"/>
      <c r="AG859" s="21"/>
      <c r="AH859" s="21"/>
      <c r="AI859" s="21"/>
      <c r="AJ859" s="22"/>
      <c r="AK859" s="139"/>
      <c r="AL859" s="24"/>
    </row>
    <row r="860" spans="27:38" ht="13.2">
      <c r="AA860" s="20"/>
      <c r="AE860" s="21"/>
      <c r="AF860" s="21"/>
      <c r="AG860" s="21"/>
      <c r="AH860" s="21"/>
      <c r="AI860" s="21"/>
      <c r="AJ860" s="22"/>
      <c r="AK860" s="139"/>
      <c r="AL860" s="24"/>
    </row>
    <row r="861" spans="27:38" ht="13.2">
      <c r="AA861" s="20"/>
      <c r="AE861" s="21"/>
      <c r="AF861" s="21"/>
      <c r="AG861" s="21"/>
      <c r="AH861" s="21"/>
      <c r="AI861" s="21"/>
      <c r="AJ861" s="22"/>
      <c r="AK861" s="139"/>
      <c r="AL861" s="24"/>
    </row>
    <row r="862" spans="27:38" ht="13.2">
      <c r="AA862" s="20"/>
      <c r="AE862" s="21"/>
      <c r="AF862" s="21"/>
      <c r="AG862" s="21"/>
      <c r="AH862" s="21"/>
      <c r="AI862" s="21"/>
      <c r="AJ862" s="22"/>
      <c r="AK862" s="139"/>
      <c r="AL862" s="24"/>
    </row>
    <row r="863" spans="27:38" ht="13.2">
      <c r="AA863" s="20"/>
      <c r="AE863" s="21"/>
      <c r="AF863" s="21"/>
      <c r="AG863" s="21"/>
      <c r="AH863" s="21"/>
      <c r="AI863" s="21"/>
      <c r="AJ863" s="22"/>
      <c r="AK863" s="139"/>
      <c r="AL863" s="24"/>
    </row>
    <row r="864" spans="27:38" ht="13.2">
      <c r="AA864" s="20"/>
      <c r="AE864" s="21"/>
      <c r="AF864" s="21"/>
      <c r="AG864" s="21"/>
      <c r="AH864" s="21"/>
      <c r="AI864" s="21"/>
      <c r="AJ864" s="22"/>
      <c r="AK864" s="139"/>
      <c r="AL864" s="24"/>
    </row>
    <row r="865" spans="27:38" ht="13.2">
      <c r="AA865" s="20"/>
      <c r="AE865" s="21"/>
      <c r="AF865" s="21"/>
      <c r="AG865" s="21"/>
      <c r="AH865" s="21"/>
      <c r="AI865" s="21"/>
      <c r="AJ865" s="22"/>
      <c r="AK865" s="139"/>
      <c r="AL865" s="24"/>
    </row>
    <row r="866" spans="27:38" ht="13.2">
      <c r="AA866" s="20"/>
      <c r="AE866" s="21"/>
      <c r="AF866" s="21"/>
      <c r="AG866" s="21"/>
      <c r="AH866" s="21"/>
      <c r="AI866" s="21"/>
      <c r="AJ866" s="22"/>
      <c r="AK866" s="139"/>
      <c r="AL866" s="24"/>
    </row>
    <row r="867" spans="27:38" ht="13.2">
      <c r="AA867" s="20"/>
      <c r="AE867" s="21"/>
      <c r="AF867" s="21"/>
      <c r="AG867" s="21"/>
      <c r="AH867" s="21"/>
      <c r="AI867" s="21"/>
      <c r="AJ867" s="22"/>
      <c r="AK867" s="139"/>
      <c r="AL867" s="24"/>
    </row>
    <row r="868" spans="27:38" ht="13.2">
      <c r="AA868" s="20"/>
      <c r="AE868" s="21"/>
      <c r="AF868" s="21"/>
      <c r="AG868" s="21"/>
      <c r="AH868" s="21"/>
      <c r="AI868" s="21"/>
      <c r="AJ868" s="22"/>
      <c r="AK868" s="139"/>
      <c r="AL868" s="24"/>
    </row>
    <row r="869" spans="27:38" ht="13.2">
      <c r="AA869" s="20"/>
      <c r="AE869" s="21"/>
      <c r="AF869" s="21"/>
      <c r="AG869" s="21"/>
      <c r="AH869" s="21"/>
      <c r="AI869" s="21"/>
      <c r="AJ869" s="22"/>
      <c r="AK869" s="139"/>
      <c r="AL869" s="24"/>
    </row>
    <row r="870" spans="27:38" ht="13.2">
      <c r="AA870" s="20"/>
      <c r="AE870" s="21"/>
      <c r="AF870" s="21"/>
      <c r="AG870" s="21"/>
      <c r="AH870" s="21"/>
      <c r="AI870" s="21"/>
      <c r="AJ870" s="22"/>
      <c r="AK870" s="139"/>
      <c r="AL870" s="24"/>
    </row>
    <row r="871" spans="27:38" ht="13.2">
      <c r="AA871" s="20"/>
      <c r="AE871" s="21"/>
      <c r="AF871" s="21"/>
      <c r="AG871" s="21"/>
      <c r="AH871" s="21"/>
      <c r="AI871" s="21"/>
      <c r="AJ871" s="22"/>
      <c r="AK871" s="139"/>
      <c r="AL871" s="24"/>
    </row>
    <row r="872" spans="27:38" ht="13.2">
      <c r="AA872" s="20"/>
      <c r="AE872" s="21"/>
      <c r="AF872" s="21"/>
      <c r="AG872" s="21"/>
      <c r="AH872" s="21"/>
      <c r="AI872" s="21"/>
      <c r="AJ872" s="22"/>
      <c r="AK872" s="139"/>
      <c r="AL872" s="24"/>
    </row>
    <row r="873" spans="27:38" ht="13.2">
      <c r="AA873" s="20"/>
      <c r="AE873" s="21"/>
      <c r="AF873" s="21"/>
      <c r="AG873" s="21"/>
      <c r="AH873" s="21"/>
      <c r="AI873" s="21"/>
      <c r="AJ873" s="22"/>
      <c r="AK873" s="139"/>
      <c r="AL873" s="24"/>
    </row>
    <row r="874" spans="27:38" ht="13.2">
      <c r="AA874" s="20"/>
      <c r="AE874" s="21"/>
      <c r="AF874" s="21"/>
      <c r="AG874" s="21"/>
      <c r="AH874" s="21"/>
      <c r="AI874" s="21"/>
      <c r="AJ874" s="22"/>
      <c r="AK874" s="139"/>
      <c r="AL874" s="24"/>
    </row>
    <row r="875" spans="27:38" ht="13.2">
      <c r="AA875" s="20"/>
      <c r="AE875" s="21"/>
      <c r="AF875" s="21"/>
      <c r="AG875" s="21"/>
      <c r="AH875" s="21"/>
      <c r="AI875" s="21"/>
      <c r="AJ875" s="22"/>
      <c r="AK875" s="139"/>
      <c r="AL875" s="24"/>
    </row>
    <row r="876" spans="27:38" ht="13.2">
      <c r="AA876" s="20"/>
      <c r="AE876" s="21"/>
      <c r="AF876" s="21"/>
      <c r="AG876" s="21"/>
      <c r="AH876" s="21"/>
      <c r="AI876" s="21"/>
      <c r="AJ876" s="22"/>
      <c r="AK876" s="139"/>
      <c r="AL876" s="24"/>
    </row>
    <row r="877" spans="27:38" ht="13.2">
      <c r="AA877" s="20"/>
      <c r="AE877" s="21"/>
      <c r="AF877" s="21"/>
      <c r="AG877" s="21"/>
      <c r="AH877" s="21"/>
      <c r="AI877" s="21"/>
      <c r="AJ877" s="22"/>
      <c r="AK877" s="139"/>
      <c r="AL877" s="24"/>
    </row>
    <row r="878" spans="27:38" ht="13.2">
      <c r="AA878" s="20"/>
      <c r="AE878" s="21"/>
      <c r="AF878" s="21"/>
      <c r="AG878" s="21"/>
      <c r="AH878" s="21"/>
      <c r="AI878" s="21"/>
      <c r="AJ878" s="22"/>
      <c r="AK878" s="139"/>
      <c r="AL878" s="24"/>
    </row>
    <row r="879" spans="27:38" ht="13.2">
      <c r="AA879" s="20"/>
      <c r="AE879" s="21"/>
      <c r="AF879" s="21"/>
      <c r="AG879" s="21"/>
      <c r="AH879" s="21"/>
      <c r="AI879" s="21"/>
      <c r="AJ879" s="22"/>
      <c r="AK879" s="139"/>
      <c r="AL879" s="24"/>
    </row>
    <row r="880" spans="27:38" ht="13.2">
      <c r="AA880" s="20"/>
      <c r="AE880" s="21"/>
      <c r="AF880" s="21"/>
      <c r="AG880" s="21"/>
      <c r="AH880" s="21"/>
      <c r="AI880" s="21"/>
      <c r="AJ880" s="22"/>
      <c r="AK880" s="139"/>
      <c r="AL880" s="24"/>
    </row>
    <row r="881" spans="27:38" ht="13.2">
      <c r="AA881" s="20"/>
      <c r="AE881" s="21"/>
      <c r="AF881" s="21"/>
      <c r="AG881" s="21"/>
      <c r="AH881" s="21"/>
      <c r="AI881" s="21"/>
      <c r="AJ881" s="22"/>
      <c r="AK881" s="139"/>
      <c r="AL881" s="24"/>
    </row>
    <row r="882" spans="27:38" ht="13.2">
      <c r="AA882" s="20"/>
      <c r="AE882" s="21"/>
      <c r="AF882" s="21"/>
      <c r="AG882" s="21"/>
      <c r="AH882" s="21"/>
      <c r="AI882" s="21"/>
      <c r="AJ882" s="22"/>
      <c r="AK882" s="139"/>
      <c r="AL882" s="24"/>
    </row>
    <row r="883" spans="27:38" ht="13.2">
      <c r="AA883" s="20"/>
      <c r="AE883" s="21"/>
      <c r="AF883" s="21"/>
      <c r="AG883" s="21"/>
      <c r="AH883" s="21"/>
      <c r="AI883" s="21"/>
      <c r="AJ883" s="22"/>
      <c r="AK883" s="139"/>
      <c r="AL883" s="24"/>
    </row>
    <row r="884" spans="27:38" ht="13.2">
      <c r="AA884" s="20"/>
      <c r="AE884" s="21"/>
      <c r="AF884" s="21"/>
      <c r="AG884" s="21"/>
      <c r="AH884" s="21"/>
      <c r="AI884" s="21"/>
      <c r="AJ884" s="22"/>
      <c r="AK884" s="139"/>
      <c r="AL884" s="24"/>
    </row>
    <row r="885" spans="27:38" ht="13.2">
      <c r="AA885" s="20"/>
      <c r="AE885" s="21"/>
      <c r="AF885" s="21"/>
      <c r="AG885" s="21"/>
      <c r="AH885" s="21"/>
      <c r="AI885" s="21"/>
      <c r="AJ885" s="22"/>
      <c r="AK885" s="139"/>
      <c r="AL885" s="24"/>
    </row>
    <row r="886" spans="27:38" ht="13.2">
      <c r="AA886" s="20"/>
      <c r="AE886" s="21"/>
      <c r="AF886" s="21"/>
      <c r="AG886" s="21"/>
      <c r="AH886" s="21"/>
      <c r="AI886" s="21"/>
      <c r="AJ886" s="22"/>
      <c r="AK886" s="139"/>
      <c r="AL886" s="24"/>
    </row>
    <row r="887" spans="27:38" ht="13.2">
      <c r="AA887" s="20"/>
      <c r="AE887" s="21"/>
      <c r="AF887" s="21"/>
      <c r="AG887" s="21"/>
      <c r="AH887" s="21"/>
      <c r="AI887" s="21"/>
      <c r="AJ887" s="22"/>
      <c r="AK887" s="139"/>
      <c r="AL887" s="24"/>
    </row>
    <row r="888" spans="27:38" ht="13.2">
      <c r="AA888" s="20"/>
      <c r="AE888" s="21"/>
      <c r="AF888" s="21"/>
      <c r="AG888" s="21"/>
      <c r="AH888" s="21"/>
      <c r="AI888" s="21"/>
      <c r="AJ888" s="22"/>
      <c r="AK888" s="139"/>
      <c r="AL888" s="24"/>
    </row>
    <row r="889" spans="27:38" ht="13.2">
      <c r="AA889" s="20"/>
      <c r="AE889" s="21"/>
      <c r="AF889" s="21"/>
      <c r="AG889" s="21"/>
      <c r="AH889" s="21"/>
      <c r="AI889" s="21"/>
      <c r="AJ889" s="22"/>
      <c r="AK889" s="139"/>
      <c r="AL889" s="24"/>
    </row>
    <row r="890" spans="27:38" ht="13.2">
      <c r="AA890" s="20"/>
      <c r="AE890" s="21"/>
      <c r="AF890" s="21"/>
      <c r="AG890" s="21"/>
      <c r="AH890" s="21"/>
      <c r="AI890" s="21"/>
      <c r="AJ890" s="22"/>
      <c r="AK890" s="139"/>
      <c r="AL890" s="24"/>
    </row>
    <row r="891" spans="27:38" ht="13.2">
      <c r="AA891" s="20"/>
      <c r="AE891" s="21"/>
      <c r="AF891" s="21"/>
      <c r="AG891" s="21"/>
      <c r="AH891" s="21"/>
      <c r="AI891" s="21"/>
      <c r="AJ891" s="22"/>
      <c r="AK891" s="139"/>
      <c r="AL891" s="24"/>
    </row>
    <row r="892" spans="27:38" ht="13.2">
      <c r="AA892" s="20"/>
      <c r="AE892" s="21"/>
      <c r="AF892" s="21"/>
      <c r="AG892" s="21"/>
      <c r="AH892" s="21"/>
      <c r="AI892" s="21"/>
      <c r="AJ892" s="22"/>
      <c r="AK892" s="139"/>
      <c r="AL892" s="24"/>
    </row>
    <row r="893" spans="27:38" ht="13.2">
      <c r="AA893" s="20"/>
      <c r="AE893" s="21"/>
      <c r="AF893" s="21"/>
      <c r="AG893" s="21"/>
      <c r="AH893" s="21"/>
      <c r="AI893" s="21"/>
      <c r="AJ893" s="22"/>
      <c r="AK893" s="139"/>
      <c r="AL893" s="24"/>
    </row>
    <row r="894" spans="27:38" ht="13.2">
      <c r="AA894" s="20"/>
      <c r="AE894" s="21"/>
      <c r="AF894" s="21"/>
      <c r="AG894" s="21"/>
      <c r="AH894" s="21"/>
      <c r="AI894" s="21"/>
      <c r="AJ894" s="22"/>
      <c r="AK894" s="139"/>
      <c r="AL894" s="24"/>
    </row>
    <row r="895" spans="27:38" ht="13.2">
      <c r="AA895" s="20"/>
      <c r="AE895" s="21"/>
      <c r="AF895" s="21"/>
      <c r="AG895" s="21"/>
      <c r="AH895" s="21"/>
      <c r="AI895" s="21"/>
      <c r="AJ895" s="22"/>
      <c r="AK895" s="139"/>
      <c r="AL895" s="24"/>
    </row>
    <row r="896" spans="27:38" ht="13.2">
      <c r="AA896" s="20"/>
      <c r="AE896" s="21"/>
      <c r="AF896" s="21"/>
      <c r="AG896" s="21"/>
      <c r="AH896" s="21"/>
      <c r="AI896" s="21"/>
      <c r="AJ896" s="22"/>
      <c r="AK896" s="139"/>
      <c r="AL896" s="24"/>
    </row>
    <row r="897" spans="27:38" ht="13.2">
      <c r="AA897" s="20"/>
      <c r="AE897" s="21"/>
      <c r="AF897" s="21"/>
      <c r="AG897" s="21"/>
      <c r="AH897" s="21"/>
      <c r="AI897" s="21"/>
      <c r="AJ897" s="22"/>
      <c r="AK897" s="139"/>
      <c r="AL897" s="24"/>
    </row>
    <row r="898" spans="27:38" ht="13.2">
      <c r="AA898" s="20"/>
      <c r="AE898" s="21"/>
      <c r="AF898" s="21"/>
      <c r="AG898" s="21"/>
      <c r="AH898" s="21"/>
      <c r="AI898" s="21"/>
      <c r="AJ898" s="22"/>
      <c r="AK898" s="139"/>
      <c r="AL898" s="24"/>
    </row>
    <row r="899" spans="27:38" ht="13.2">
      <c r="AA899" s="20"/>
      <c r="AE899" s="21"/>
      <c r="AF899" s="21"/>
      <c r="AG899" s="21"/>
      <c r="AH899" s="21"/>
      <c r="AI899" s="21"/>
      <c r="AJ899" s="22"/>
      <c r="AK899" s="139"/>
      <c r="AL899" s="24"/>
    </row>
    <row r="900" spans="27:38" ht="13.2">
      <c r="AA900" s="20"/>
      <c r="AE900" s="21"/>
      <c r="AF900" s="21"/>
      <c r="AG900" s="21"/>
      <c r="AH900" s="21"/>
      <c r="AI900" s="21"/>
      <c r="AJ900" s="22"/>
      <c r="AK900" s="139"/>
      <c r="AL900" s="24"/>
    </row>
    <row r="901" spans="27:38" ht="13.2">
      <c r="AA901" s="20"/>
      <c r="AE901" s="21"/>
      <c r="AF901" s="21"/>
      <c r="AG901" s="21"/>
      <c r="AH901" s="21"/>
      <c r="AI901" s="21"/>
      <c r="AJ901" s="22"/>
      <c r="AK901" s="139"/>
      <c r="AL901" s="24"/>
    </row>
    <row r="902" spans="27:38" ht="13.2">
      <c r="AA902" s="20"/>
      <c r="AE902" s="21"/>
      <c r="AF902" s="21"/>
      <c r="AG902" s="21"/>
      <c r="AH902" s="21"/>
      <c r="AI902" s="21"/>
      <c r="AJ902" s="22"/>
      <c r="AK902" s="139"/>
      <c r="AL902" s="24"/>
    </row>
    <row r="903" spans="27:38" ht="13.2">
      <c r="AA903" s="20"/>
      <c r="AE903" s="21"/>
      <c r="AF903" s="21"/>
      <c r="AG903" s="21"/>
      <c r="AH903" s="21"/>
      <c r="AI903" s="21"/>
      <c r="AJ903" s="22"/>
      <c r="AK903" s="139"/>
      <c r="AL903" s="24"/>
    </row>
    <row r="904" spans="27:38" ht="13.2">
      <c r="AA904" s="20"/>
      <c r="AE904" s="21"/>
      <c r="AF904" s="21"/>
      <c r="AG904" s="21"/>
      <c r="AH904" s="21"/>
      <c r="AI904" s="21"/>
      <c r="AJ904" s="22"/>
      <c r="AK904" s="139"/>
      <c r="AL904" s="24"/>
    </row>
    <row r="905" spans="27:38" ht="13.2">
      <c r="AA905" s="20"/>
      <c r="AE905" s="21"/>
      <c r="AF905" s="21"/>
      <c r="AG905" s="21"/>
      <c r="AH905" s="21"/>
      <c r="AI905" s="21"/>
      <c r="AJ905" s="22"/>
      <c r="AK905" s="139"/>
      <c r="AL905" s="24"/>
    </row>
    <row r="906" spans="27:38" ht="13.2">
      <c r="AA906" s="20"/>
      <c r="AE906" s="21"/>
      <c r="AF906" s="21"/>
      <c r="AG906" s="21"/>
      <c r="AH906" s="21"/>
      <c r="AI906" s="21"/>
      <c r="AJ906" s="22"/>
      <c r="AK906" s="139"/>
      <c r="AL906" s="24"/>
    </row>
    <row r="907" spans="27:38" ht="13.2">
      <c r="AA907" s="20"/>
      <c r="AE907" s="21"/>
      <c r="AF907" s="21"/>
      <c r="AG907" s="21"/>
      <c r="AH907" s="21"/>
      <c r="AI907" s="21"/>
      <c r="AJ907" s="22"/>
      <c r="AK907" s="139"/>
      <c r="AL907" s="24"/>
    </row>
    <row r="908" spans="27:38" ht="13.2">
      <c r="AA908" s="20"/>
      <c r="AE908" s="21"/>
      <c r="AF908" s="21"/>
      <c r="AG908" s="21"/>
      <c r="AH908" s="21"/>
      <c r="AI908" s="21"/>
      <c r="AJ908" s="22"/>
      <c r="AK908" s="139"/>
      <c r="AL908" s="24"/>
    </row>
    <row r="909" spans="27:38" ht="13.2">
      <c r="AA909" s="20"/>
      <c r="AE909" s="21"/>
      <c r="AF909" s="21"/>
      <c r="AG909" s="21"/>
      <c r="AH909" s="21"/>
      <c r="AI909" s="21"/>
      <c r="AJ909" s="22"/>
      <c r="AK909" s="139"/>
      <c r="AL909" s="24"/>
    </row>
    <row r="910" spans="27:38" ht="13.2">
      <c r="AA910" s="20"/>
      <c r="AE910" s="21"/>
      <c r="AF910" s="21"/>
      <c r="AG910" s="21"/>
      <c r="AH910" s="21"/>
      <c r="AI910" s="21"/>
      <c r="AJ910" s="22"/>
      <c r="AK910" s="139"/>
      <c r="AL910" s="24"/>
    </row>
    <row r="911" spans="27:38" ht="13.2">
      <c r="AA911" s="20"/>
      <c r="AE911" s="21"/>
      <c r="AF911" s="21"/>
      <c r="AG911" s="21"/>
      <c r="AH911" s="21"/>
      <c r="AI911" s="21"/>
      <c r="AJ911" s="22"/>
      <c r="AK911" s="139"/>
      <c r="AL911" s="24"/>
    </row>
    <row r="912" spans="27:38" ht="13.2">
      <c r="AA912" s="20"/>
      <c r="AE912" s="21"/>
      <c r="AF912" s="21"/>
      <c r="AG912" s="21"/>
      <c r="AH912" s="21"/>
      <c r="AI912" s="21"/>
      <c r="AJ912" s="22"/>
      <c r="AK912" s="139"/>
      <c r="AL912" s="24"/>
    </row>
    <row r="913" spans="27:38" ht="13.2">
      <c r="AA913" s="20"/>
      <c r="AE913" s="21"/>
      <c r="AF913" s="21"/>
      <c r="AG913" s="21"/>
      <c r="AH913" s="21"/>
      <c r="AI913" s="21"/>
      <c r="AJ913" s="22"/>
      <c r="AK913" s="139"/>
      <c r="AL913" s="24"/>
    </row>
    <row r="914" spans="27:38" ht="13.2">
      <c r="AA914" s="20"/>
      <c r="AE914" s="21"/>
      <c r="AF914" s="21"/>
      <c r="AG914" s="21"/>
      <c r="AH914" s="21"/>
      <c r="AI914" s="21"/>
      <c r="AJ914" s="22"/>
      <c r="AK914" s="139"/>
      <c r="AL914" s="24"/>
    </row>
    <row r="915" spans="27:38" ht="13.2">
      <c r="AA915" s="20"/>
      <c r="AE915" s="21"/>
      <c r="AF915" s="21"/>
      <c r="AG915" s="21"/>
      <c r="AH915" s="21"/>
      <c r="AI915" s="21"/>
      <c r="AJ915" s="22"/>
      <c r="AK915" s="139"/>
      <c r="AL915" s="24"/>
    </row>
    <row r="916" spans="27:38" ht="13.2">
      <c r="AA916" s="20"/>
      <c r="AE916" s="21"/>
      <c r="AF916" s="21"/>
      <c r="AG916" s="21"/>
      <c r="AH916" s="21"/>
      <c r="AI916" s="21"/>
      <c r="AJ916" s="22"/>
      <c r="AK916" s="139"/>
      <c r="AL916" s="24"/>
    </row>
    <row r="917" spans="27:38" ht="13.2">
      <c r="AA917" s="20"/>
      <c r="AE917" s="21"/>
      <c r="AF917" s="21"/>
      <c r="AG917" s="21"/>
      <c r="AH917" s="21"/>
      <c r="AI917" s="21"/>
      <c r="AJ917" s="22"/>
      <c r="AK917" s="139"/>
      <c r="AL917" s="24"/>
    </row>
    <row r="918" spans="27:38" ht="13.2">
      <c r="AA918" s="20"/>
      <c r="AE918" s="21"/>
      <c r="AF918" s="21"/>
      <c r="AG918" s="21"/>
      <c r="AH918" s="21"/>
      <c r="AI918" s="21"/>
      <c r="AJ918" s="22"/>
      <c r="AK918" s="139"/>
      <c r="AL918" s="24"/>
    </row>
    <row r="919" spans="27:38" ht="13.2">
      <c r="AA919" s="20"/>
      <c r="AE919" s="21"/>
      <c r="AF919" s="21"/>
      <c r="AG919" s="21"/>
      <c r="AH919" s="21"/>
      <c r="AI919" s="21"/>
      <c r="AJ919" s="22"/>
      <c r="AK919" s="139"/>
      <c r="AL919" s="24"/>
    </row>
    <row r="920" spans="27:38" ht="13.2">
      <c r="AA920" s="20"/>
      <c r="AE920" s="21"/>
      <c r="AF920" s="21"/>
      <c r="AG920" s="21"/>
      <c r="AH920" s="21"/>
      <c r="AI920" s="21"/>
      <c r="AJ920" s="22"/>
      <c r="AK920" s="139"/>
      <c r="AL920" s="24"/>
    </row>
    <row r="921" spans="27:38" ht="13.2">
      <c r="AA921" s="20"/>
      <c r="AE921" s="21"/>
      <c r="AF921" s="21"/>
      <c r="AG921" s="21"/>
      <c r="AH921" s="21"/>
      <c r="AI921" s="21"/>
      <c r="AJ921" s="22"/>
      <c r="AK921" s="139"/>
      <c r="AL921" s="24"/>
    </row>
    <row r="922" spans="27:38" ht="13.2">
      <c r="AA922" s="20"/>
      <c r="AE922" s="21"/>
      <c r="AF922" s="21"/>
      <c r="AG922" s="21"/>
      <c r="AH922" s="21"/>
      <c r="AI922" s="21"/>
      <c r="AJ922" s="22"/>
      <c r="AK922" s="139"/>
      <c r="AL922" s="24"/>
    </row>
    <row r="923" spans="27:38" ht="13.2">
      <c r="AA923" s="20"/>
      <c r="AE923" s="21"/>
      <c r="AF923" s="21"/>
      <c r="AG923" s="21"/>
      <c r="AH923" s="21"/>
      <c r="AI923" s="21"/>
      <c r="AJ923" s="22"/>
      <c r="AK923" s="139"/>
      <c r="AL923" s="24"/>
    </row>
    <row r="924" spans="27:38" ht="13.2">
      <c r="AA924" s="20"/>
      <c r="AE924" s="21"/>
      <c r="AF924" s="21"/>
      <c r="AG924" s="21"/>
      <c r="AH924" s="21"/>
      <c r="AI924" s="21"/>
      <c r="AJ924" s="22"/>
      <c r="AK924" s="139"/>
      <c r="AL924" s="24"/>
    </row>
    <row r="925" spans="27:38" ht="13.2">
      <c r="AA925" s="20"/>
      <c r="AE925" s="21"/>
      <c r="AF925" s="21"/>
      <c r="AG925" s="21"/>
      <c r="AH925" s="21"/>
      <c r="AI925" s="21"/>
      <c r="AJ925" s="22"/>
      <c r="AK925" s="139"/>
      <c r="AL925" s="24"/>
    </row>
    <row r="926" spans="27:38" ht="13.2">
      <c r="AA926" s="20"/>
      <c r="AE926" s="21"/>
      <c r="AF926" s="21"/>
      <c r="AG926" s="21"/>
      <c r="AH926" s="21"/>
      <c r="AI926" s="21"/>
      <c r="AJ926" s="22"/>
      <c r="AK926" s="139"/>
      <c r="AL926" s="24"/>
    </row>
    <row r="927" spans="27:38" ht="13.2">
      <c r="AA927" s="20"/>
      <c r="AE927" s="21"/>
      <c r="AF927" s="21"/>
      <c r="AG927" s="21"/>
      <c r="AH927" s="21"/>
      <c r="AI927" s="21"/>
      <c r="AJ927" s="22"/>
      <c r="AK927" s="139"/>
      <c r="AL927" s="24"/>
    </row>
    <row r="928" spans="27:38" ht="13.2">
      <c r="AA928" s="20"/>
      <c r="AE928" s="21"/>
      <c r="AF928" s="21"/>
      <c r="AG928" s="21"/>
      <c r="AH928" s="21"/>
      <c r="AI928" s="21"/>
      <c r="AJ928" s="22"/>
      <c r="AK928" s="139"/>
      <c r="AL928" s="24"/>
    </row>
    <row r="929" spans="27:38" ht="13.2">
      <c r="AA929" s="20"/>
      <c r="AE929" s="21"/>
      <c r="AF929" s="21"/>
      <c r="AG929" s="21"/>
      <c r="AH929" s="21"/>
      <c r="AI929" s="21"/>
      <c r="AJ929" s="22"/>
      <c r="AK929" s="139"/>
      <c r="AL929" s="24"/>
    </row>
    <row r="930" spans="27:38" ht="13.2">
      <c r="AA930" s="20"/>
      <c r="AE930" s="21"/>
      <c r="AF930" s="21"/>
      <c r="AG930" s="21"/>
      <c r="AH930" s="21"/>
      <c r="AI930" s="21"/>
      <c r="AJ930" s="22"/>
      <c r="AK930" s="139"/>
      <c r="AL930" s="24"/>
    </row>
    <row r="931" spans="27:38" ht="13.2">
      <c r="AA931" s="20"/>
      <c r="AE931" s="21"/>
      <c r="AF931" s="21"/>
      <c r="AG931" s="21"/>
      <c r="AH931" s="21"/>
      <c r="AI931" s="21"/>
      <c r="AJ931" s="22"/>
      <c r="AK931" s="139"/>
      <c r="AL931" s="24"/>
    </row>
    <row r="932" spans="27:38" ht="13.2">
      <c r="AA932" s="20"/>
      <c r="AE932" s="21"/>
      <c r="AF932" s="21"/>
      <c r="AG932" s="21"/>
      <c r="AH932" s="21"/>
      <c r="AI932" s="21"/>
      <c r="AJ932" s="22"/>
      <c r="AK932" s="139"/>
      <c r="AL932" s="24"/>
    </row>
    <row r="933" spans="27:38" ht="13.2">
      <c r="AA933" s="20"/>
      <c r="AE933" s="21"/>
      <c r="AF933" s="21"/>
      <c r="AG933" s="21"/>
      <c r="AH933" s="21"/>
      <c r="AI933" s="21"/>
      <c r="AJ933" s="22"/>
      <c r="AK933" s="139"/>
      <c r="AL933" s="24"/>
    </row>
    <row r="934" spans="27:38" ht="13.2">
      <c r="AA934" s="20"/>
      <c r="AE934" s="21"/>
      <c r="AF934" s="21"/>
      <c r="AG934" s="21"/>
      <c r="AH934" s="21"/>
      <c r="AI934" s="21"/>
      <c r="AJ934" s="22"/>
      <c r="AK934" s="139"/>
      <c r="AL934" s="24"/>
    </row>
    <row r="935" spans="27:38" ht="13.2">
      <c r="AA935" s="20"/>
      <c r="AE935" s="21"/>
      <c r="AF935" s="21"/>
      <c r="AG935" s="21"/>
      <c r="AH935" s="21"/>
      <c r="AI935" s="21"/>
      <c r="AJ935" s="22"/>
      <c r="AK935" s="139"/>
      <c r="AL935" s="24"/>
    </row>
    <row r="936" spans="27:38" ht="13.2">
      <c r="AA936" s="20"/>
      <c r="AE936" s="21"/>
      <c r="AF936" s="21"/>
      <c r="AG936" s="21"/>
      <c r="AH936" s="21"/>
      <c r="AI936" s="21"/>
      <c r="AJ936" s="22"/>
      <c r="AK936" s="139"/>
      <c r="AL936" s="24"/>
    </row>
    <row r="937" spans="27:38" ht="13.2">
      <c r="AA937" s="20"/>
      <c r="AE937" s="21"/>
      <c r="AF937" s="21"/>
      <c r="AG937" s="21"/>
      <c r="AH937" s="21"/>
      <c r="AI937" s="21"/>
      <c r="AJ937" s="22"/>
      <c r="AK937" s="139"/>
      <c r="AL937" s="24"/>
    </row>
    <row r="938" spans="27:38" ht="13.2">
      <c r="AA938" s="20"/>
      <c r="AE938" s="21"/>
      <c r="AF938" s="21"/>
      <c r="AG938" s="21"/>
      <c r="AH938" s="21"/>
      <c r="AI938" s="21"/>
      <c r="AJ938" s="22"/>
      <c r="AK938" s="139"/>
      <c r="AL938" s="24"/>
    </row>
    <row r="939" spans="27:38" ht="13.2">
      <c r="AA939" s="20"/>
      <c r="AE939" s="21"/>
      <c r="AF939" s="21"/>
      <c r="AG939" s="21"/>
      <c r="AH939" s="21"/>
      <c r="AI939" s="21"/>
      <c r="AJ939" s="22"/>
      <c r="AK939" s="139"/>
      <c r="AL939" s="24"/>
    </row>
    <row r="940" spans="27:38" ht="13.2">
      <c r="AA940" s="20"/>
      <c r="AE940" s="21"/>
      <c r="AF940" s="21"/>
      <c r="AG940" s="21"/>
      <c r="AH940" s="21"/>
      <c r="AI940" s="21"/>
      <c r="AJ940" s="22"/>
      <c r="AK940" s="139"/>
      <c r="AL940" s="24"/>
    </row>
    <row r="941" spans="27:38" ht="13.2">
      <c r="AA941" s="20"/>
      <c r="AE941" s="21"/>
      <c r="AF941" s="21"/>
      <c r="AG941" s="21"/>
      <c r="AH941" s="21"/>
      <c r="AI941" s="21"/>
      <c r="AJ941" s="22"/>
      <c r="AK941" s="139"/>
      <c r="AL941" s="24"/>
    </row>
    <row r="942" spans="27:38" ht="13.2">
      <c r="AA942" s="20"/>
      <c r="AE942" s="21"/>
      <c r="AF942" s="21"/>
      <c r="AG942" s="21"/>
      <c r="AH942" s="21"/>
      <c r="AI942" s="21"/>
      <c r="AJ942" s="22"/>
      <c r="AK942" s="139"/>
      <c r="AL942" s="24"/>
    </row>
    <row r="943" spans="27:38" ht="13.2">
      <c r="AA943" s="20"/>
      <c r="AE943" s="21"/>
      <c r="AF943" s="21"/>
      <c r="AG943" s="21"/>
      <c r="AH943" s="21"/>
      <c r="AI943" s="21"/>
      <c r="AJ943" s="22"/>
      <c r="AK943" s="139"/>
      <c r="AL943" s="24"/>
    </row>
    <row r="944" spans="27:38" ht="13.2">
      <c r="AA944" s="20"/>
      <c r="AE944" s="21"/>
      <c r="AF944" s="21"/>
      <c r="AG944" s="21"/>
      <c r="AH944" s="21"/>
      <c r="AI944" s="21"/>
      <c r="AJ944" s="22"/>
      <c r="AK944" s="139"/>
      <c r="AL944" s="24"/>
    </row>
    <row r="945" spans="27:38" ht="13.2">
      <c r="AA945" s="20"/>
      <c r="AE945" s="21"/>
      <c r="AF945" s="21"/>
      <c r="AG945" s="21"/>
      <c r="AH945" s="21"/>
      <c r="AI945" s="21"/>
      <c r="AJ945" s="22"/>
      <c r="AK945" s="139"/>
      <c r="AL945" s="24"/>
    </row>
    <row r="946" spans="27:38" ht="13.2">
      <c r="AA946" s="20"/>
      <c r="AE946" s="21"/>
      <c r="AF946" s="21"/>
      <c r="AG946" s="21"/>
      <c r="AH946" s="21"/>
      <c r="AI946" s="21"/>
      <c r="AJ946" s="22"/>
      <c r="AK946" s="139"/>
      <c r="AL946" s="24"/>
    </row>
    <row r="947" spans="27:38" ht="13.2">
      <c r="AA947" s="20"/>
      <c r="AE947" s="21"/>
      <c r="AF947" s="21"/>
      <c r="AG947" s="21"/>
      <c r="AH947" s="21"/>
      <c r="AI947" s="21"/>
      <c r="AJ947" s="22"/>
      <c r="AK947" s="139"/>
      <c r="AL947" s="24"/>
    </row>
    <row r="948" spans="27:38" ht="13.2">
      <c r="AA948" s="20"/>
      <c r="AE948" s="21"/>
      <c r="AF948" s="21"/>
      <c r="AG948" s="21"/>
      <c r="AH948" s="21"/>
      <c r="AI948" s="21"/>
      <c r="AJ948" s="22"/>
      <c r="AK948" s="139"/>
      <c r="AL948" s="24"/>
    </row>
    <row r="949" spans="27:38" ht="13.2">
      <c r="AA949" s="20"/>
      <c r="AE949" s="21"/>
      <c r="AF949" s="21"/>
      <c r="AG949" s="21"/>
      <c r="AH949" s="21"/>
      <c r="AI949" s="21"/>
      <c r="AJ949" s="22"/>
      <c r="AK949" s="139"/>
      <c r="AL949" s="24"/>
    </row>
    <row r="950" spans="27:38" ht="13.2">
      <c r="AA950" s="20"/>
      <c r="AE950" s="21"/>
      <c r="AF950" s="21"/>
      <c r="AG950" s="21"/>
      <c r="AH950" s="21"/>
      <c r="AI950" s="21"/>
      <c r="AJ950" s="22"/>
      <c r="AK950" s="139"/>
      <c r="AL950" s="24"/>
    </row>
    <row r="951" spans="27:38" ht="13.2">
      <c r="AA951" s="20"/>
      <c r="AE951" s="21"/>
      <c r="AF951" s="21"/>
      <c r="AG951" s="21"/>
      <c r="AH951" s="21"/>
      <c r="AI951" s="21"/>
      <c r="AJ951" s="22"/>
      <c r="AK951" s="139"/>
      <c r="AL951" s="24"/>
    </row>
    <row r="952" spans="27:38" ht="13.2">
      <c r="AA952" s="20"/>
      <c r="AE952" s="21"/>
      <c r="AF952" s="21"/>
      <c r="AG952" s="21"/>
      <c r="AH952" s="21"/>
      <c r="AI952" s="21"/>
      <c r="AJ952" s="22"/>
      <c r="AK952" s="139"/>
      <c r="AL952" s="24"/>
    </row>
    <row r="953" spans="27:38" ht="13.2">
      <c r="AA953" s="20"/>
      <c r="AE953" s="21"/>
      <c r="AF953" s="21"/>
      <c r="AG953" s="21"/>
      <c r="AH953" s="21"/>
      <c r="AI953" s="21"/>
      <c r="AJ953" s="22"/>
      <c r="AK953" s="139"/>
      <c r="AL953" s="24"/>
    </row>
    <row r="954" spans="27:38" ht="13.2">
      <c r="AA954" s="20"/>
      <c r="AE954" s="21"/>
      <c r="AF954" s="21"/>
      <c r="AG954" s="21"/>
      <c r="AH954" s="21"/>
      <c r="AI954" s="21"/>
      <c r="AJ954" s="22"/>
      <c r="AK954" s="139"/>
      <c r="AL954" s="24"/>
    </row>
    <row r="955" spans="27:38" ht="13.2">
      <c r="AA955" s="20"/>
      <c r="AE955" s="21"/>
      <c r="AF955" s="21"/>
      <c r="AG955" s="21"/>
      <c r="AH955" s="21"/>
      <c r="AI955" s="21"/>
      <c r="AJ955" s="22"/>
      <c r="AK955" s="139"/>
      <c r="AL955" s="24"/>
    </row>
    <row r="956" spans="27:38" ht="13.2">
      <c r="AA956" s="20"/>
      <c r="AE956" s="21"/>
      <c r="AF956" s="21"/>
      <c r="AG956" s="21"/>
      <c r="AH956" s="21"/>
      <c r="AI956" s="21"/>
      <c r="AJ956" s="22"/>
      <c r="AK956" s="139"/>
      <c r="AL956" s="24"/>
    </row>
    <row r="957" spans="27:38" ht="13.2">
      <c r="AA957" s="20"/>
      <c r="AE957" s="21"/>
      <c r="AF957" s="21"/>
      <c r="AG957" s="21"/>
      <c r="AH957" s="21"/>
      <c r="AI957" s="21"/>
      <c r="AJ957" s="22"/>
      <c r="AK957" s="139"/>
      <c r="AL957" s="24"/>
    </row>
    <row r="958" spans="27:38" ht="13.2">
      <c r="AA958" s="20"/>
      <c r="AE958" s="21"/>
      <c r="AF958" s="21"/>
      <c r="AG958" s="21"/>
      <c r="AH958" s="21"/>
      <c r="AI958" s="21"/>
      <c r="AJ958" s="22"/>
      <c r="AK958" s="139"/>
      <c r="AL958" s="24"/>
    </row>
    <row r="959" spans="27:38" ht="13.2">
      <c r="AA959" s="20"/>
      <c r="AE959" s="21"/>
      <c r="AF959" s="21"/>
      <c r="AG959" s="21"/>
      <c r="AH959" s="21"/>
      <c r="AI959" s="21"/>
      <c r="AJ959" s="22"/>
      <c r="AK959" s="139"/>
      <c r="AL959" s="24"/>
    </row>
    <row r="960" spans="27:38" ht="13.2">
      <c r="AA960" s="20"/>
      <c r="AE960" s="21"/>
      <c r="AF960" s="21"/>
      <c r="AG960" s="21"/>
      <c r="AH960" s="21"/>
      <c r="AI960" s="21"/>
      <c r="AJ960" s="22"/>
      <c r="AK960" s="139"/>
      <c r="AL960" s="24"/>
    </row>
    <row r="961" spans="27:38" ht="13.2">
      <c r="AA961" s="20"/>
      <c r="AE961" s="21"/>
      <c r="AF961" s="21"/>
      <c r="AG961" s="21"/>
      <c r="AH961" s="21"/>
      <c r="AI961" s="21"/>
      <c r="AJ961" s="22"/>
      <c r="AK961" s="139"/>
      <c r="AL961" s="24"/>
    </row>
    <row r="962" spans="27:38" ht="13.2">
      <c r="AA962" s="20"/>
      <c r="AE962" s="21"/>
      <c r="AF962" s="21"/>
      <c r="AG962" s="21"/>
      <c r="AH962" s="21"/>
      <c r="AI962" s="21"/>
      <c r="AJ962" s="22"/>
      <c r="AK962" s="139"/>
      <c r="AL962" s="24"/>
    </row>
    <row r="963" spans="27:38" ht="13.2">
      <c r="AA963" s="20"/>
      <c r="AE963" s="21"/>
      <c r="AF963" s="21"/>
      <c r="AG963" s="21"/>
      <c r="AH963" s="21"/>
      <c r="AI963" s="21"/>
      <c r="AJ963" s="22"/>
      <c r="AK963" s="139"/>
      <c r="AL963" s="24"/>
    </row>
    <row r="964" spans="27:38" ht="13.2">
      <c r="AA964" s="20"/>
      <c r="AE964" s="21"/>
      <c r="AF964" s="21"/>
      <c r="AG964" s="21"/>
      <c r="AH964" s="21"/>
      <c r="AI964" s="21"/>
      <c r="AJ964" s="22"/>
      <c r="AK964" s="139"/>
      <c r="AL964" s="24"/>
    </row>
    <row r="965" spans="27:38" ht="13.2">
      <c r="AA965" s="20"/>
      <c r="AE965" s="21"/>
      <c r="AF965" s="21"/>
      <c r="AG965" s="21"/>
      <c r="AH965" s="21"/>
      <c r="AI965" s="21"/>
      <c r="AJ965" s="22"/>
      <c r="AK965" s="139"/>
      <c r="AL965" s="24"/>
    </row>
    <row r="966" spans="27:38" ht="13.2">
      <c r="AA966" s="20"/>
      <c r="AE966" s="21"/>
      <c r="AF966" s="21"/>
      <c r="AG966" s="21"/>
      <c r="AH966" s="21"/>
      <c r="AI966" s="21"/>
      <c r="AJ966" s="22"/>
      <c r="AK966" s="139"/>
      <c r="AL966" s="24"/>
    </row>
    <row r="967" spans="27:38" ht="13.2">
      <c r="AA967" s="20"/>
      <c r="AE967" s="21"/>
      <c r="AF967" s="21"/>
      <c r="AG967" s="21"/>
      <c r="AH967" s="21"/>
      <c r="AI967" s="21"/>
      <c r="AJ967" s="22"/>
      <c r="AK967" s="139"/>
      <c r="AL967" s="24"/>
    </row>
    <row r="968" spans="27:38" ht="13.2">
      <c r="AA968" s="20"/>
      <c r="AE968" s="21"/>
      <c r="AF968" s="21"/>
      <c r="AG968" s="21"/>
      <c r="AH968" s="21"/>
      <c r="AI968" s="21"/>
      <c r="AJ968" s="22"/>
      <c r="AK968" s="139"/>
      <c r="AL968" s="24"/>
    </row>
    <row r="969" spans="27:38" ht="13.2">
      <c r="AA969" s="20"/>
      <c r="AE969" s="21"/>
      <c r="AF969" s="21"/>
      <c r="AG969" s="21"/>
      <c r="AH969" s="21"/>
      <c r="AI969" s="21"/>
      <c r="AJ969" s="22"/>
      <c r="AK969" s="139"/>
      <c r="AL969" s="24"/>
    </row>
    <row r="970" spans="27:38" ht="13.2">
      <c r="AA970" s="20"/>
      <c r="AE970" s="21"/>
      <c r="AF970" s="21"/>
      <c r="AG970" s="21"/>
      <c r="AH970" s="21"/>
      <c r="AI970" s="21"/>
      <c r="AJ970" s="22"/>
      <c r="AK970" s="139"/>
      <c r="AL970" s="24"/>
    </row>
    <row r="971" spans="27:38" ht="13.2">
      <c r="AA971" s="20"/>
      <c r="AE971" s="21"/>
      <c r="AF971" s="21"/>
      <c r="AG971" s="21"/>
      <c r="AH971" s="21"/>
      <c r="AI971" s="21"/>
      <c r="AJ971" s="22"/>
      <c r="AK971" s="139"/>
      <c r="AL971" s="24"/>
    </row>
    <row r="972" spans="27:38" ht="13.2">
      <c r="AA972" s="20"/>
      <c r="AE972" s="21"/>
      <c r="AF972" s="21"/>
      <c r="AG972" s="21"/>
      <c r="AH972" s="21"/>
      <c r="AI972" s="21"/>
      <c r="AJ972" s="22"/>
      <c r="AK972" s="139"/>
      <c r="AL972" s="24"/>
    </row>
    <row r="973" spans="27:38" ht="13.2">
      <c r="AA973" s="20"/>
      <c r="AE973" s="21"/>
      <c r="AF973" s="21"/>
      <c r="AG973" s="21"/>
      <c r="AH973" s="21"/>
      <c r="AI973" s="21"/>
      <c r="AJ973" s="22"/>
      <c r="AK973" s="139"/>
      <c r="AL973" s="24"/>
    </row>
    <row r="974" spans="27:38" ht="13.2">
      <c r="AA974" s="20"/>
      <c r="AE974" s="21"/>
      <c r="AF974" s="21"/>
      <c r="AG974" s="21"/>
      <c r="AH974" s="21"/>
      <c r="AI974" s="21"/>
      <c r="AJ974" s="22"/>
      <c r="AK974" s="139"/>
      <c r="AL974" s="24"/>
    </row>
    <row r="975" spans="27:38" ht="13.2">
      <c r="AA975" s="20"/>
      <c r="AE975" s="21"/>
      <c r="AF975" s="21"/>
      <c r="AG975" s="21"/>
      <c r="AH975" s="21"/>
      <c r="AI975" s="21"/>
      <c r="AJ975" s="22"/>
      <c r="AK975" s="139"/>
      <c r="AL975" s="24"/>
    </row>
    <row r="976" spans="27:38" ht="13.2">
      <c r="AA976" s="20"/>
      <c r="AE976" s="21"/>
      <c r="AF976" s="21"/>
      <c r="AG976" s="21"/>
      <c r="AH976" s="21"/>
      <c r="AI976" s="21"/>
      <c r="AJ976" s="22"/>
      <c r="AK976" s="139"/>
      <c r="AL976" s="24"/>
    </row>
    <row r="977" spans="27:38" ht="13.2">
      <c r="AA977" s="20"/>
      <c r="AE977" s="21"/>
      <c r="AF977" s="21"/>
      <c r="AG977" s="21"/>
      <c r="AH977" s="21"/>
      <c r="AI977" s="21"/>
      <c r="AJ977" s="22"/>
      <c r="AK977" s="139"/>
      <c r="AL977" s="24"/>
    </row>
    <row r="978" spans="27:38" ht="13.2">
      <c r="AA978" s="20"/>
      <c r="AE978" s="21"/>
      <c r="AF978" s="21"/>
      <c r="AG978" s="21"/>
      <c r="AH978" s="21"/>
      <c r="AI978" s="21"/>
      <c r="AJ978" s="22"/>
      <c r="AK978" s="139"/>
      <c r="AL978" s="24"/>
    </row>
    <row r="979" spans="27:38" ht="13.2">
      <c r="AA979" s="20"/>
      <c r="AE979" s="21"/>
      <c r="AF979" s="21"/>
      <c r="AG979" s="21"/>
      <c r="AH979" s="21"/>
      <c r="AI979" s="21"/>
      <c r="AJ979" s="22"/>
      <c r="AK979" s="139"/>
      <c r="AL979" s="24"/>
    </row>
    <row r="980" spans="27:38" ht="13.2">
      <c r="AA980" s="20"/>
      <c r="AE980" s="21"/>
      <c r="AF980" s="21"/>
      <c r="AG980" s="21"/>
      <c r="AH980" s="21"/>
      <c r="AI980" s="21"/>
      <c r="AJ980" s="22"/>
      <c r="AK980" s="139"/>
      <c r="AL980" s="24"/>
    </row>
    <row r="981" spans="27:38" ht="13.2">
      <c r="AA981" s="20"/>
      <c r="AE981" s="21"/>
      <c r="AF981" s="21"/>
      <c r="AG981" s="21"/>
      <c r="AH981" s="21"/>
      <c r="AI981" s="21"/>
      <c r="AJ981" s="22"/>
      <c r="AK981" s="139"/>
      <c r="AL981" s="24"/>
    </row>
    <row r="982" spans="27:38" ht="13.2">
      <c r="AA982" s="20"/>
      <c r="AE982" s="21"/>
      <c r="AF982" s="21"/>
      <c r="AG982" s="21"/>
      <c r="AH982" s="21"/>
      <c r="AI982" s="21"/>
      <c r="AJ982" s="22"/>
      <c r="AK982" s="139"/>
      <c r="AL982" s="24"/>
    </row>
    <row r="983" spans="27:38" ht="13.2">
      <c r="AA983" s="20"/>
      <c r="AE983" s="21"/>
      <c r="AF983" s="21"/>
      <c r="AG983" s="21"/>
      <c r="AH983" s="21"/>
      <c r="AI983" s="21"/>
      <c r="AJ983" s="22"/>
      <c r="AK983" s="139"/>
      <c r="AL983" s="24"/>
    </row>
    <row r="984" spans="27:38" ht="13.2">
      <c r="AA984" s="20"/>
      <c r="AE984" s="21"/>
      <c r="AF984" s="21"/>
      <c r="AG984" s="21"/>
      <c r="AH984" s="21"/>
      <c r="AI984" s="21"/>
      <c r="AJ984" s="22"/>
      <c r="AK984" s="139"/>
      <c r="AL984" s="24"/>
    </row>
    <row r="985" spans="27:38" ht="13.2">
      <c r="AA985" s="20"/>
      <c r="AE985" s="21"/>
      <c r="AF985" s="21"/>
      <c r="AG985" s="21"/>
      <c r="AH985" s="21"/>
      <c r="AI985" s="21"/>
      <c r="AJ985" s="22"/>
      <c r="AK985" s="139"/>
      <c r="AL985" s="24"/>
    </row>
    <row r="986" spans="27:38" ht="13.2">
      <c r="AA986" s="20"/>
      <c r="AE986" s="21"/>
      <c r="AF986" s="21"/>
      <c r="AG986" s="21"/>
      <c r="AH986" s="21"/>
      <c r="AI986" s="21"/>
      <c r="AJ986" s="22"/>
      <c r="AK986" s="139"/>
      <c r="AL986" s="24"/>
    </row>
    <row r="987" spans="27:38" ht="13.2">
      <c r="AA987" s="20"/>
      <c r="AE987" s="21"/>
      <c r="AF987" s="21"/>
      <c r="AG987" s="21"/>
      <c r="AH987" s="21"/>
      <c r="AI987" s="21"/>
      <c r="AJ987" s="22"/>
      <c r="AK987" s="139"/>
      <c r="AL987" s="24"/>
    </row>
    <row r="988" spans="27:38" ht="13.2">
      <c r="AA988" s="20"/>
      <c r="AE988" s="21"/>
      <c r="AF988" s="21"/>
      <c r="AG988" s="21"/>
      <c r="AH988" s="21"/>
      <c r="AI988" s="21"/>
      <c r="AJ988" s="22"/>
      <c r="AK988" s="139"/>
      <c r="AL988" s="24"/>
    </row>
    <row r="989" spans="27:38" ht="13.2">
      <c r="AA989" s="20"/>
      <c r="AE989" s="21"/>
      <c r="AF989" s="21"/>
      <c r="AG989" s="21"/>
      <c r="AH989" s="21"/>
      <c r="AI989" s="21"/>
      <c r="AJ989" s="22"/>
      <c r="AK989" s="139"/>
      <c r="AL989" s="24"/>
    </row>
    <row r="990" spans="27:38" ht="13.2">
      <c r="AA990" s="20"/>
      <c r="AE990" s="21"/>
      <c r="AF990" s="21"/>
      <c r="AG990" s="21"/>
      <c r="AH990" s="21"/>
      <c r="AI990" s="21"/>
      <c r="AJ990" s="22"/>
      <c r="AK990" s="139"/>
      <c r="AL990" s="24"/>
    </row>
    <row r="991" spans="27:38" ht="13.2">
      <c r="AA991" s="20"/>
      <c r="AE991" s="21"/>
      <c r="AF991" s="21"/>
      <c r="AG991" s="21"/>
      <c r="AH991" s="21"/>
      <c r="AI991" s="21"/>
      <c r="AJ991" s="22"/>
      <c r="AK991" s="139"/>
      <c r="AL991" s="24"/>
    </row>
    <row r="992" spans="27:38" ht="13.2">
      <c r="AA992" s="20"/>
      <c r="AE992" s="21"/>
      <c r="AF992" s="21"/>
      <c r="AG992" s="21"/>
      <c r="AH992" s="21"/>
      <c r="AI992" s="21"/>
      <c r="AJ992" s="22"/>
      <c r="AK992" s="139"/>
      <c r="AL992" s="24"/>
    </row>
    <row r="993" spans="27:38" ht="13.2">
      <c r="AA993" s="20"/>
      <c r="AE993" s="21"/>
      <c r="AF993" s="21"/>
      <c r="AG993" s="21"/>
      <c r="AH993" s="21"/>
      <c r="AI993" s="21"/>
      <c r="AJ993" s="22"/>
      <c r="AK993" s="139"/>
      <c r="AL993" s="24"/>
    </row>
    <row r="994" spans="27:38" ht="13.2">
      <c r="AA994" s="20"/>
      <c r="AE994" s="21"/>
      <c r="AF994" s="21"/>
      <c r="AG994" s="21"/>
      <c r="AH994" s="21"/>
      <c r="AI994" s="21"/>
      <c r="AJ994" s="22"/>
      <c r="AK994" s="139"/>
      <c r="AL994" s="24"/>
    </row>
    <row r="995" spans="27:38" ht="13.2">
      <c r="AA995" s="20"/>
      <c r="AE995" s="21"/>
      <c r="AF995" s="21"/>
      <c r="AG995" s="21"/>
      <c r="AH995" s="21"/>
      <c r="AI995" s="21"/>
      <c r="AJ995" s="22"/>
      <c r="AK995" s="139"/>
      <c r="AL995" s="24"/>
    </row>
    <row r="996" spans="27:38" ht="13.2">
      <c r="AA996" s="20"/>
      <c r="AE996" s="21"/>
      <c r="AF996" s="21"/>
      <c r="AG996" s="21"/>
      <c r="AH996" s="21"/>
      <c r="AI996" s="21"/>
      <c r="AJ996" s="22"/>
      <c r="AK996" s="139"/>
      <c r="AL996" s="24"/>
    </row>
    <row r="997" spans="27:38" ht="13.2">
      <c r="AA997" s="20"/>
      <c r="AE997" s="21"/>
      <c r="AF997" s="21"/>
      <c r="AG997" s="21"/>
      <c r="AH997" s="21"/>
      <c r="AI997" s="21"/>
      <c r="AJ997" s="22"/>
      <c r="AK997" s="139"/>
      <c r="AL997" s="24"/>
    </row>
    <row r="998" spans="27:38" ht="13.2">
      <c r="AA998" s="20"/>
      <c r="AE998" s="21"/>
      <c r="AF998" s="21"/>
      <c r="AG998" s="21"/>
      <c r="AH998" s="21"/>
      <c r="AI998" s="21"/>
      <c r="AJ998" s="22"/>
      <c r="AK998" s="139"/>
      <c r="AL998" s="24"/>
    </row>
    <row r="999" spans="27:38" ht="13.2">
      <c r="AA999" s="20"/>
      <c r="AE999" s="21"/>
      <c r="AF999" s="21"/>
      <c r="AG999" s="21"/>
      <c r="AH999" s="21"/>
      <c r="AI999" s="21"/>
      <c r="AJ999" s="22"/>
      <c r="AK999" s="139"/>
      <c r="AL999" s="24"/>
    </row>
    <row r="1000" spans="27:38" ht="13.2">
      <c r="AA1000" s="20"/>
      <c r="AE1000" s="21"/>
      <c r="AF1000" s="21"/>
      <c r="AG1000" s="21"/>
      <c r="AH1000" s="21"/>
      <c r="AI1000" s="21"/>
      <c r="AJ1000" s="22"/>
      <c r="AK1000" s="139"/>
      <c r="AL1000" s="24"/>
    </row>
    <row r="1001" spans="27:38" ht="13.2">
      <c r="AA1001" s="20"/>
      <c r="AE1001" s="21"/>
      <c r="AF1001" s="21"/>
      <c r="AG1001" s="21"/>
      <c r="AH1001" s="21"/>
      <c r="AI1001" s="21"/>
      <c r="AJ1001" s="22"/>
      <c r="AK1001" s="139"/>
      <c r="AL1001" s="24"/>
    </row>
    <row r="1002" spans="27:38" ht="13.2">
      <c r="AA1002" s="20"/>
      <c r="AE1002" s="21"/>
      <c r="AF1002" s="21"/>
      <c r="AG1002" s="21"/>
      <c r="AH1002" s="21"/>
      <c r="AI1002" s="21"/>
      <c r="AJ1002" s="22"/>
      <c r="AK1002" s="139"/>
      <c r="AL1002" s="24"/>
    </row>
    <row r="1003" spans="27:38" ht="13.2">
      <c r="AA1003" s="20"/>
      <c r="AE1003" s="21"/>
      <c r="AF1003" s="21"/>
      <c r="AG1003" s="21"/>
      <c r="AH1003" s="21"/>
      <c r="AI1003" s="21"/>
      <c r="AJ1003" s="22"/>
      <c r="AK1003" s="139"/>
      <c r="AL1003" s="24"/>
    </row>
    <row r="1004" spans="27:38" ht="13.2">
      <c r="AA1004" s="20"/>
      <c r="AE1004" s="21"/>
      <c r="AF1004" s="21"/>
      <c r="AG1004" s="21"/>
      <c r="AH1004" s="21"/>
      <c r="AI1004" s="21"/>
      <c r="AJ1004" s="22"/>
      <c r="AK1004" s="139"/>
      <c r="AL1004" s="24"/>
    </row>
    <row r="1005" spans="27:38" ht="13.2">
      <c r="AA1005" s="20"/>
      <c r="AE1005" s="21"/>
      <c r="AF1005" s="21"/>
      <c r="AG1005" s="21"/>
      <c r="AH1005" s="21"/>
      <c r="AI1005" s="21"/>
      <c r="AJ1005" s="22"/>
      <c r="AK1005" s="139"/>
      <c r="AL1005" s="24"/>
    </row>
    <row r="1006" spans="27:38" ht="13.2">
      <c r="AA1006" s="20"/>
      <c r="AE1006" s="21"/>
      <c r="AF1006" s="21"/>
      <c r="AG1006" s="21"/>
      <c r="AH1006" s="21"/>
      <c r="AI1006" s="21"/>
      <c r="AJ1006" s="22"/>
      <c r="AK1006" s="139"/>
      <c r="AL1006" s="24"/>
    </row>
    <row r="1007" spans="27:38" ht="13.2">
      <c r="AA1007" s="20"/>
      <c r="AE1007" s="21"/>
      <c r="AF1007" s="21"/>
      <c r="AG1007" s="21"/>
      <c r="AH1007" s="21"/>
      <c r="AI1007" s="21"/>
      <c r="AJ1007" s="22"/>
      <c r="AK1007" s="139"/>
      <c r="AL1007" s="24"/>
    </row>
    <row r="1008" spans="27:38" ht="13.2">
      <c r="AA1008" s="20"/>
      <c r="AE1008" s="21"/>
      <c r="AF1008" s="21"/>
      <c r="AG1008" s="21"/>
      <c r="AH1008" s="21"/>
      <c r="AI1008" s="21"/>
      <c r="AJ1008" s="22"/>
      <c r="AK1008" s="139"/>
      <c r="AL1008" s="24"/>
    </row>
    <row r="1009" spans="27:38" ht="13.2">
      <c r="AA1009" s="20"/>
      <c r="AE1009" s="21"/>
      <c r="AF1009" s="21"/>
      <c r="AG1009" s="21"/>
      <c r="AH1009" s="21"/>
      <c r="AI1009" s="21"/>
      <c r="AJ1009" s="22"/>
      <c r="AK1009" s="139"/>
      <c r="AL1009" s="24"/>
    </row>
    <row r="1010" spans="27:38" ht="13.2">
      <c r="AA1010" s="20"/>
      <c r="AE1010" s="21"/>
      <c r="AF1010" s="21"/>
      <c r="AG1010" s="21"/>
      <c r="AH1010" s="21"/>
      <c r="AI1010" s="21"/>
      <c r="AJ1010" s="22"/>
      <c r="AK1010" s="139"/>
      <c r="AL1010" s="24"/>
    </row>
    <row r="1011" spans="27:38" ht="13.2">
      <c r="AA1011" s="20"/>
      <c r="AE1011" s="21"/>
      <c r="AF1011" s="21"/>
      <c r="AG1011" s="21"/>
      <c r="AH1011" s="21"/>
      <c r="AI1011" s="21"/>
      <c r="AJ1011" s="22"/>
      <c r="AK1011" s="139"/>
      <c r="AL1011" s="24"/>
    </row>
    <row r="1012" spans="27:38" ht="13.2">
      <c r="AA1012" s="20"/>
      <c r="AE1012" s="21"/>
      <c r="AF1012" s="21"/>
      <c r="AG1012" s="21"/>
      <c r="AH1012" s="21"/>
      <c r="AI1012" s="21"/>
      <c r="AJ1012" s="22"/>
      <c r="AK1012" s="139"/>
      <c r="AL1012" s="24"/>
    </row>
    <row r="1013" spans="27:38" ht="13.2">
      <c r="AA1013" s="20"/>
      <c r="AE1013" s="21"/>
      <c r="AF1013" s="21"/>
      <c r="AG1013" s="21"/>
      <c r="AH1013" s="21"/>
      <c r="AI1013" s="21"/>
      <c r="AJ1013" s="22"/>
      <c r="AK1013" s="139"/>
      <c r="AL1013" s="24"/>
    </row>
    <row r="1014" spans="27:38" ht="13.2">
      <c r="AA1014" s="20"/>
      <c r="AE1014" s="21"/>
      <c r="AF1014" s="21"/>
      <c r="AG1014" s="21"/>
      <c r="AH1014" s="21"/>
      <c r="AI1014" s="21"/>
      <c r="AJ1014" s="22"/>
      <c r="AK1014" s="139"/>
      <c r="AL1014" s="24"/>
    </row>
    <row r="1015" spans="27:38" ht="13.2">
      <c r="AA1015" s="20"/>
      <c r="AE1015" s="21"/>
      <c r="AF1015" s="21"/>
      <c r="AG1015" s="21"/>
      <c r="AH1015" s="21"/>
      <c r="AI1015" s="21"/>
      <c r="AJ1015" s="22"/>
      <c r="AK1015" s="139"/>
      <c r="AL1015" s="24"/>
    </row>
    <row r="1016" spans="27:38" ht="13.2">
      <c r="AA1016" s="20"/>
      <c r="AE1016" s="21"/>
      <c r="AF1016" s="21"/>
      <c r="AG1016" s="21"/>
      <c r="AH1016" s="21"/>
      <c r="AI1016" s="21"/>
      <c r="AJ1016" s="22"/>
      <c r="AK1016" s="139"/>
      <c r="AL1016" s="24"/>
    </row>
    <row r="1017" spans="27:38" ht="13.2">
      <c r="AA1017" s="20"/>
      <c r="AE1017" s="21"/>
      <c r="AF1017" s="21"/>
      <c r="AG1017" s="21"/>
      <c r="AH1017" s="21"/>
      <c r="AI1017" s="21"/>
      <c r="AJ1017" s="22"/>
      <c r="AK1017" s="139"/>
      <c r="AL1017" s="24"/>
    </row>
    <row r="1018" spans="27:38" ht="13.2">
      <c r="AA1018" s="20"/>
      <c r="AE1018" s="21"/>
      <c r="AF1018" s="21"/>
      <c r="AG1018" s="21"/>
      <c r="AH1018" s="21"/>
      <c r="AI1018" s="21"/>
      <c r="AJ1018" s="22"/>
      <c r="AK1018" s="139"/>
      <c r="AL1018" s="24"/>
    </row>
    <row r="1019" spans="27:38" ht="13.2">
      <c r="AA1019" s="20"/>
      <c r="AE1019" s="21"/>
      <c r="AF1019" s="21"/>
      <c r="AG1019" s="21"/>
      <c r="AH1019" s="21"/>
      <c r="AI1019" s="21"/>
      <c r="AJ1019" s="22"/>
      <c r="AK1019" s="139"/>
      <c r="AL1019" s="24"/>
    </row>
    <row r="1020" spans="27:38" ht="13.2">
      <c r="AA1020" s="20"/>
      <c r="AE1020" s="21"/>
      <c r="AF1020" s="21"/>
      <c r="AG1020" s="21"/>
      <c r="AH1020" s="21"/>
      <c r="AI1020" s="21"/>
      <c r="AJ1020" s="22"/>
      <c r="AK1020" s="139"/>
      <c r="AL1020" s="24"/>
    </row>
    <row r="1021" spans="27:38" ht="13.2">
      <c r="AA1021" s="20"/>
      <c r="AE1021" s="21"/>
      <c r="AF1021" s="21"/>
      <c r="AG1021" s="21"/>
      <c r="AH1021" s="21"/>
      <c r="AI1021" s="21"/>
      <c r="AJ1021" s="22"/>
      <c r="AK1021" s="139"/>
      <c r="AL1021" s="24"/>
    </row>
    <row r="1022" spans="27:38" ht="13.2">
      <c r="AA1022" s="20"/>
      <c r="AE1022" s="21"/>
      <c r="AF1022" s="21"/>
      <c r="AG1022" s="21"/>
      <c r="AH1022" s="21"/>
      <c r="AI1022" s="21"/>
      <c r="AJ1022" s="22"/>
      <c r="AK1022" s="139"/>
      <c r="AL1022" s="24"/>
    </row>
    <row r="1023" spans="27:38" ht="13.2">
      <c r="AA1023" s="20"/>
      <c r="AE1023" s="21"/>
      <c r="AF1023" s="21"/>
      <c r="AG1023" s="21"/>
      <c r="AH1023" s="21"/>
      <c r="AI1023" s="21"/>
      <c r="AJ1023" s="22"/>
      <c r="AK1023" s="139"/>
      <c r="AL1023" s="24"/>
    </row>
    <row r="1024" spans="27:38" ht="13.2">
      <c r="AA1024" s="20"/>
      <c r="AE1024" s="21"/>
      <c r="AF1024" s="21"/>
      <c r="AG1024" s="21"/>
      <c r="AH1024" s="21"/>
      <c r="AI1024" s="21"/>
      <c r="AJ1024" s="22"/>
      <c r="AK1024" s="139"/>
      <c r="AL1024" s="24"/>
    </row>
    <row r="1025" spans="27:38" ht="13.2">
      <c r="AA1025" s="20"/>
      <c r="AE1025" s="21"/>
      <c r="AF1025" s="21"/>
      <c r="AG1025" s="21"/>
      <c r="AH1025" s="21"/>
      <c r="AI1025" s="21"/>
      <c r="AJ1025" s="22"/>
      <c r="AK1025" s="139"/>
      <c r="AL1025" s="24"/>
    </row>
    <row r="1026" spans="27:38" ht="13.2">
      <c r="AA1026" s="20"/>
      <c r="AE1026" s="21"/>
      <c r="AF1026" s="21"/>
      <c r="AG1026" s="21"/>
      <c r="AH1026" s="21"/>
      <c r="AI1026" s="21"/>
      <c r="AJ1026" s="22"/>
      <c r="AK1026" s="139"/>
      <c r="AL1026" s="24"/>
    </row>
    <row r="1027" spans="27:38" ht="13.2">
      <c r="AA1027" s="20"/>
      <c r="AE1027" s="21"/>
      <c r="AF1027" s="21"/>
      <c r="AG1027" s="21"/>
      <c r="AH1027" s="21"/>
      <c r="AI1027" s="21"/>
      <c r="AJ1027" s="22"/>
      <c r="AK1027" s="139"/>
      <c r="AL1027" s="24"/>
    </row>
    <row r="1028" spans="27:38" ht="13.2">
      <c r="AA1028" s="20"/>
      <c r="AE1028" s="21"/>
      <c r="AF1028" s="21"/>
      <c r="AG1028" s="21"/>
      <c r="AH1028" s="21"/>
      <c r="AI1028" s="21"/>
      <c r="AJ1028" s="22"/>
      <c r="AK1028" s="139"/>
      <c r="AL1028" s="24"/>
    </row>
    <row r="1029" spans="27:38" ht="13.2">
      <c r="AA1029" s="20"/>
      <c r="AE1029" s="21"/>
      <c r="AF1029" s="21"/>
      <c r="AG1029" s="21"/>
      <c r="AH1029" s="21"/>
      <c r="AI1029" s="21"/>
      <c r="AJ1029" s="22"/>
      <c r="AK1029" s="139"/>
      <c r="AL1029" s="24"/>
    </row>
    <row r="1030" spans="27:38" ht="13.2">
      <c r="AA1030" s="20"/>
      <c r="AE1030" s="21"/>
      <c r="AF1030" s="21"/>
      <c r="AG1030" s="21"/>
      <c r="AH1030" s="21"/>
      <c r="AI1030" s="21"/>
      <c r="AJ1030" s="22"/>
      <c r="AK1030" s="139"/>
      <c r="AL1030" s="24"/>
    </row>
    <row r="1031" spans="27:38" ht="13.2">
      <c r="AA1031" s="20"/>
      <c r="AE1031" s="21"/>
      <c r="AF1031" s="21"/>
      <c r="AG1031" s="21"/>
      <c r="AH1031" s="21"/>
      <c r="AI1031" s="21"/>
      <c r="AJ1031" s="22"/>
      <c r="AK1031" s="139"/>
      <c r="AL1031" s="24"/>
    </row>
    <row r="1032" spans="27:38" ht="13.2">
      <c r="AA1032" s="20"/>
      <c r="AE1032" s="21"/>
      <c r="AF1032" s="21"/>
      <c r="AG1032" s="21"/>
      <c r="AH1032" s="21"/>
      <c r="AI1032" s="21"/>
      <c r="AJ1032" s="22"/>
      <c r="AK1032" s="139"/>
      <c r="AL1032" s="24"/>
    </row>
    <row r="1033" spans="27:38" ht="13.2">
      <c r="AA1033" s="20"/>
      <c r="AE1033" s="21"/>
      <c r="AF1033" s="21"/>
      <c r="AG1033" s="21"/>
      <c r="AH1033" s="21"/>
      <c r="AI1033" s="21"/>
      <c r="AJ1033" s="22"/>
      <c r="AK1033" s="139"/>
      <c r="AL1033" s="24"/>
    </row>
    <row r="1034" spans="27:38" ht="13.2">
      <c r="AA1034" s="20"/>
      <c r="AE1034" s="21"/>
      <c r="AF1034" s="21"/>
      <c r="AG1034" s="21"/>
      <c r="AH1034" s="21"/>
      <c r="AI1034" s="21"/>
      <c r="AJ1034" s="22"/>
      <c r="AK1034" s="139"/>
      <c r="AL1034" s="24"/>
    </row>
    <row r="1035" spans="27:38" ht="13.2">
      <c r="AA1035" s="20"/>
      <c r="AE1035" s="21"/>
      <c r="AF1035" s="21"/>
      <c r="AG1035" s="21"/>
      <c r="AH1035" s="21"/>
      <c r="AI1035" s="21"/>
      <c r="AJ1035" s="22"/>
      <c r="AK1035" s="139"/>
      <c r="AL1035" s="24"/>
    </row>
    <row r="1036" spans="27:38" ht="13.2">
      <c r="AA1036" s="20"/>
      <c r="AE1036" s="21"/>
      <c r="AF1036" s="21"/>
      <c r="AG1036" s="21"/>
      <c r="AH1036" s="21"/>
      <c r="AI1036" s="21"/>
      <c r="AJ1036" s="22"/>
      <c r="AK1036" s="139"/>
      <c r="AL1036" s="24"/>
    </row>
    <row r="1037" spans="27:38" ht="13.2">
      <c r="AA1037" s="20"/>
      <c r="AE1037" s="21"/>
      <c r="AF1037" s="21"/>
      <c r="AG1037" s="21"/>
      <c r="AH1037" s="21"/>
      <c r="AI1037" s="21"/>
      <c r="AJ1037" s="22"/>
      <c r="AK1037" s="139"/>
      <c r="AL1037" s="24"/>
    </row>
    <row r="1038" spans="27:38" ht="13.2">
      <c r="AA1038" s="20"/>
      <c r="AE1038" s="21"/>
      <c r="AF1038" s="21"/>
      <c r="AG1038" s="21"/>
      <c r="AH1038" s="21"/>
      <c r="AI1038" s="21"/>
      <c r="AJ1038" s="22"/>
      <c r="AK1038" s="139"/>
      <c r="AL1038" s="24"/>
    </row>
    <row r="1039" spans="27:38" ht="13.2">
      <c r="AA1039" s="20"/>
      <c r="AE1039" s="21"/>
      <c r="AF1039" s="21"/>
      <c r="AG1039" s="21"/>
      <c r="AH1039" s="21"/>
      <c r="AI1039" s="21"/>
      <c r="AJ1039" s="22"/>
      <c r="AK1039" s="139"/>
      <c r="AL1039" s="24"/>
    </row>
    <row r="1040" spans="27:38" ht="13.2">
      <c r="AA1040" s="20"/>
      <c r="AE1040" s="21"/>
      <c r="AF1040" s="21"/>
      <c r="AG1040" s="21"/>
      <c r="AH1040" s="21"/>
      <c r="AI1040" s="21"/>
      <c r="AJ1040" s="22"/>
      <c r="AK1040" s="139"/>
      <c r="AL1040" s="24"/>
    </row>
    <row r="1041" spans="27:38" ht="13.2">
      <c r="AA1041" s="20"/>
      <c r="AE1041" s="21"/>
      <c r="AF1041" s="21"/>
      <c r="AG1041" s="21"/>
      <c r="AH1041" s="21"/>
      <c r="AI1041" s="21"/>
      <c r="AJ1041" s="22"/>
      <c r="AK1041" s="139"/>
      <c r="AL1041" s="24"/>
    </row>
    <row r="1042" spans="27:38" ht="13.2">
      <c r="AA1042" s="20"/>
      <c r="AE1042" s="21"/>
      <c r="AF1042" s="21"/>
      <c r="AG1042" s="21"/>
      <c r="AH1042" s="21"/>
      <c r="AI1042" s="21"/>
      <c r="AJ1042" s="22"/>
      <c r="AK1042" s="139"/>
      <c r="AL1042" s="24"/>
    </row>
    <row r="1043" spans="27:38" ht="13.2">
      <c r="AA1043" s="20"/>
      <c r="AE1043" s="21"/>
      <c r="AF1043" s="21"/>
      <c r="AG1043" s="21"/>
      <c r="AH1043" s="21"/>
      <c r="AI1043" s="21"/>
      <c r="AJ1043" s="22"/>
      <c r="AK1043" s="139"/>
      <c r="AL1043" s="24"/>
    </row>
    <row r="1044" spans="27:38" ht="13.2">
      <c r="AA1044" s="20"/>
      <c r="AE1044" s="21"/>
      <c r="AF1044" s="21"/>
      <c r="AG1044" s="21"/>
      <c r="AH1044" s="21"/>
      <c r="AI1044" s="21"/>
      <c r="AJ1044" s="22"/>
      <c r="AK1044" s="139"/>
      <c r="AL1044" s="24"/>
    </row>
    <row r="1045" spans="27:38" ht="13.2">
      <c r="AA1045" s="20"/>
      <c r="AE1045" s="21"/>
      <c r="AF1045" s="21"/>
      <c r="AG1045" s="21"/>
      <c r="AH1045" s="21"/>
      <c r="AI1045" s="21"/>
      <c r="AJ1045" s="22"/>
      <c r="AK1045" s="139"/>
      <c r="AL1045" s="24"/>
    </row>
    <row r="1046" spans="27:38" ht="13.2">
      <c r="AA1046" s="20"/>
      <c r="AE1046" s="21"/>
      <c r="AF1046" s="21"/>
      <c r="AG1046" s="21"/>
      <c r="AH1046" s="21"/>
      <c r="AI1046" s="21"/>
      <c r="AJ1046" s="22"/>
      <c r="AK1046" s="139"/>
      <c r="AL1046" s="24"/>
    </row>
    <row r="1047" spans="27:38" ht="13.2">
      <c r="AA1047" s="20"/>
      <c r="AE1047" s="21"/>
      <c r="AF1047" s="21"/>
      <c r="AG1047" s="21"/>
      <c r="AH1047" s="21"/>
      <c r="AI1047" s="21"/>
      <c r="AJ1047" s="22"/>
      <c r="AK1047" s="139"/>
      <c r="AL1047" s="24"/>
    </row>
    <row r="1048" spans="27:38" ht="13.2">
      <c r="AA1048" s="20"/>
      <c r="AE1048" s="21"/>
      <c r="AF1048" s="21"/>
      <c r="AG1048" s="21"/>
      <c r="AH1048" s="21"/>
      <c r="AI1048" s="21"/>
      <c r="AJ1048" s="22"/>
      <c r="AK1048" s="139"/>
      <c r="AL1048" s="24"/>
    </row>
    <row r="1049" spans="27:38" ht="13.2">
      <c r="AA1049" s="20"/>
      <c r="AE1049" s="21"/>
      <c r="AF1049" s="21"/>
      <c r="AG1049" s="21"/>
      <c r="AH1049" s="21"/>
      <c r="AI1049" s="21"/>
      <c r="AJ1049" s="22"/>
      <c r="AK1049" s="139"/>
      <c r="AL1049" s="24"/>
    </row>
    <row r="1050" spans="27:38" ht="13.2">
      <c r="AA1050" s="20"/>
      <c r="AE1050" s="21"/>
      <c r="AF1050" s="21"/>
      <c r="AG1050" s="21"/>
      <c r="AH1050" s="21"/>
      <c r="AI1050" s="21"/>
      <c r="AJ1050" s="22"/>
      <c r="AK1050" s="139"/>
      <c r="AL1050" s="24"/>
    </row>
    <row r="1051" spans="27:38" ht="13.2">
      <c r="AA1051" s="20"/>
      <c r="AE1051" s="21"/>
      <c r="AF1051" s="21"/>
      <c r="AG1051" s="21"/>
      <c r="AH1051" s="21"/>
      <c r="AI1051" s="21"/>
      <c r="AJ1051" s="22"/>
      <c r="AK1051" s="139"/>
      <c r="AL1051" s="24"/>
    </row>
    <row r="1052" spans="27:38" ht="13.2">
      <c r="AA1052" s="20"/>
      <c r="AE1052" s="21"/>
      <c r="AF1052" s="21"/>
      <c r="AG1052" s="21"/>
      <c r="AH1052" s="21"/>
      <c r="AI1052" s="21"/>
      <c r="AJ1052" s="22"/>
      <c r="AK1052" s="139"/>
      <c r="AL1052" s="24"/>
    </row>
    <row r="1053" spans="27:38" ht="13.2">
      <c r="AA1053" s="20"/>
      <c r="AE1053" s="21"/>
      <c r="AF1053" s="21"/>
      <c r="AG1053" s="21"/>
      <c r="AH1053" s="21"/>
      <c r="AI1053" s="21"/>
      <c r="AJ1053" s="22"/>
      <c r="AK1053" s="139"/>
      <c r="AL1053" s="24"/>
    </row>
    <row r="1054" spans="27:38" ht="13.2">
      <c r="AA1054" s="20"/>
      <c r="AE1054" s="21"/>
      <c r="AF1054" s="21"/>
      <c r="AG1054" s="21"/>
      <c r="AH1054" s="21"/>
      <c r="AI1054" s="21"/>
      <c r="AJ1054" s="22"/>
      <c r="AK1054" s="139"/>
      <c r="AL1054" s="24"/>
    </row>
    <row r="1055" spans="27:38" ht="13.2">
      <c r="AA1055" s="20"/>
      <c r="AE1055" s="21"/>
      <c r="AF1055" s="21"/>
      <c r="AG1055" s="21"/>
      <c r="AH1055" s="21"/>
      <c r="AI1055" s="21"/>
      <c r="AJ1055" s="22"/>
      <c r="AK1055" s="139"/>
      <c r="AL1055" s="24"/>
    </row>
    <row r="1056" spans="27:38" ht="13.2">
      <c r="AA1056" s="20"/>
      <c r="AE1056" s="21"/>
      <c r="AF1056" s="21"/>
      <c r="AG1056" s="21"/>
      <c r="AH1056" s="21"/>
      <c r="AI1056" s="21"/>
      <c r="AJ1056" s="22"/>
      <c r="AK1056" s="139"/>
      <c r="AL1056" s="24"/>
    </row>
    <row r="1057" spans="27:38" ht="13.2">
      <c r="AA1057" s="20"/>
      <c r="AE1057" s="21"/>
      <c r="AF1057" s="21"/>
      <c r="AG1057" s="21"/>
      <c r="AH1057" s="21"/>
      <c r="AI1057" s="21"/>
      <c r="AJ1057" s="22"/>
      <c r="AK1057" s="139"/>
      <c r="AL1057" s="24"/>
    </row>
    <row r="1058" spans="27:38" ht="13.2">
      <c r="AA1058" s="20"/>
      <c r="AE1058" s="21"/>
      <c r="AF1058" s="21"/>
      <c r="AG1058" s="21"/>
      <c r="AH1058" s="21"/>
      <c r="AI1058" s="21"/>
      <c r="AJ1058" s="22"/>
      <c r="AK1058" s="139"/>
      <c r="AL1058" s="24"/>
    </row>
    <row r="1059" spans="27:38" ht="13.2">
      <c r="AA1059" s="20"/>
      <c r="AE1059" s="21"/>
      <c r="AF1059" s="21"/>
      <c r="AG1059" s="21"/>
      <c r="AH1059" s="21"/>
      <c r="AI1059" s="21"/>
      <c r="AJ1059" s="22"/>
      <c r="AK1059" s="139"/>
      <c r="AL1059" s="24"/>
    </row>
    <row r="1060" spans="27:38" ht="13.2">
      <c r="AA1060" s="20"/>
      <c r="AE1060" s="21"/>
      <c r="AF1060" s="21"/>
      <c r="AG1060" s="21"/>
      <c r="AH1060" s="21"/>
      <c r="AI1060" s="21"/>
      <c r="AJ1060" s="22"/>
      <c r="AK1060" s="139"/>
      <c r="AL1060" s="24"/>
    </row>
    <row r="1061" spans="27:38" ht="13.2">
      <c r="AA1061" s="20"/>
      <c r="AE1061" s="21"/>
      <c r="AF1061" s="21"/>
      <c r="AG1061" s="21"/>
      <c r="AH1061" s="21"/>
      <c r="AI1061" s="21"/>
      <c r="AJ1061" s="22"/>
      <c r="AK1061" s="139"/>
      <c r="AL1061" s="24"/>
    </row>
    <row r="1062" spans="27:38" ht="13.2">
      <c r="AA1062" s="20"/>
      <c r="AE1062" s="21"/>
      <c r="AF1062" s="21"/>
      <c r="AG1062" s="21"/>
      <c r="AH1062" s="21"/>
      <c r="AI1062" s="21"/>
      <c r="AJ1062" s="22"/>
      <c r="AK1062" s="139"/>
      <c r="AL1062" s="24"/>
    </row>
    <row r="1063" spans="27:38" ht="13.2">
      <c r="AA1063" s="20"/>
      <c r="AE1063" s="21"/>
      <c r="AF1063" s="21"/>
      <c r="AG1063" s="21"/>
      <c r="AH1063" s="21"/>
      <c r="AI1063" s="21"/>
      <c r="AJ1063" s="22"/>
      <c r="AK1063" s="139"/>
      <c r="AL1063" s="24"/>
    </row>
    <row r="1064" spans="27:38" ht="13.2">
      <c r="AA1064" s="20"/>
      <c r="AE1064" s="21"/>
      <c r="AF1064" s="21"/>
      <c r="AG1064" s="21"/>
      <c r="AH1064" s="21"/>
      <c r="AI1064" s="21"/>
      <c r="AJ1064" s="22"/>
      <c r="AK1064" s="139"/>
      <c r="AL1064" s="24"/>
    </row>
    <row r="1065" spans="27:38" ht="13.2">
      <c r="AA1065" s="20"/>
      <c r="AE1065" s="21"/>
      <c r="AF1065" s="21"/>
      <c r="AG1065" s="21"/>
      <c r="AH1065" s="21"/>
      <c r="AI1065" s="21"/>
      <c r="AJ1065" s="22"/>
      <c r="AK1065" s="139"/>
      <c r="AL1065" s="24"/>
    </row>
    <row r="1066" spans="27:38" ht="13.2">
      <c r="AA1066" s="20"/>
      <c r="AE1066" s="21"/>
      <c r="AF1066" s="21"/>
      <c r="AG1066" s="21"/>
      <c r="AH1066" s="21"/>
      <c r="AI1066" s="21"/>
      <c r="AJ1066" s="22"/>
      <c r="AK1066" s="139"/>
      <c r="AL1066" s="24"/>
    </row>
    <row r="1067" spans="27:38" ht="13.2">
      <c r="AA1067" s="20"/>
      <c r="AE1067" s="21"/>
      <c r="AF1067" s="21"/>
      <c r="AG1067" s="21"/>
      <c r="AH1067" s="21"/>
      <c r="AI1067" s="21"/>
      <c r="AJ1067" s="22"/>
      <c r="AK1067" s="139"/>
      <c r="AL1067" s="24"/>
    </row>
    <row r="1068" spans="27:38" ht="13.2">
      <c r="AA1068" s="20"/>
      <c r="AE1068" s="21"/>
      <c r="AF1068" s="21"/>
      <c r="AG1068" s="21"/>
      <c r="AH1068" s="21"/>
      <c r="AI1068" s="21"/>
      <c r="AJ1068" s="22"/>
      <c r="AK1068" s="139"/>
      <c r="AL1068" s="24"/>
    </row>
    <row r="1069" spans="27:38" ht="13.2">
      <c r="AA1069" s="20"/>
      <c r="AE1069" s="21"/>
      <c r="AF1069" s="21"/>
      <c r="AG1069" s="21"/>
      <c r="AH1069" s="21"/>
      <c r="AI1069" s="21"/>
      <c r="AJ1069" s="22"/>
      <c r="AK1069" s="139"/>
      <c r="AL1069" s="24"/>
    </row>
    <row r="1070" spans="27:38" ht="13.2">
      <c r="AA1070" s="20"/>
      <c r="AE1070" s="21"/>
      <c r="AF1070" s="21"/>
      <c r="AG1070" s="21"/>
      <c r="AH1070" s="21"/>
      <c r="AI1070" s="21"/>
      <c r="AJ1070" s="22"/>
      <c r="AK1070" s="139"/>
      <c r="AL1070" s="24"/>
    </row>
    <row r="1071" spans="27:38" ht="13.2">
      <c r="AA1071" s="20"/>
      <c r="AE1071" s="21"/>
      <c r="AF1071" s="21"/>
      <c r="AG1071" s="21"/>
      <c r="AH1071" s="21"/>
      <c r="AI1071" s="21"/>
      <c r="AJ1071" s="22"/>
      <c r="AK1071" s="139"/>
      <c r="AL1071" s="24"/>
    </row>
    <row r="1072" spans="27:38" ht="13.2">
      <c r="AA1072" s="20"/>
      <c r="AE1072" s="21"/>
      <c r="AF1072" s="21"/>
      <c r="AG1072" s="21"/>
      <c r="AH1072" s="21"/>
      <c r="AI1072" s="21"/>
      <c r="AJ1072" s="22"/>
      <c r="AK1072" s="139"/>
      <c r="AL1072" s="24"/>
    </row>
    <row r="1073" spans="27:38" ht="13.2">
      <c r="AA1073" s="20"/>
      <c r="AE1073" s="21"/>
      <c r="AF1073" s="21"/>
      <c r="AG1073" s="21"/>
      <c r="AH1073" s="21"/>
      <c r="AI1073" s="21"/>
      <c r="AJ1073" s="22"/>
      <c r="AK1073" s="139"/>
      <c r="AL1073" s="24"/>
    </row>
    <row r="1074" spans="27:38" ht="13.2">
      <c r="AA1074" s="20"/>
      <c r="AE1074" s="21"/>
      <c r="AF1074" s="21"/>
      <c r="AG1074" s="21"/>
      <c r="AH1074" s="21"/>
      <c r="AI1074" s="21"/>
      <c r="AJ1074" s="22"/>
      <c r="AK1074" s="139"/>
      <c r="AL1074" s="24"/>
    </row>
    <row r="1075" spans="27:38" ht="13.2">
      <c r="AA1075" s="20"/>
      <c r="AE1075" s="21"/>
      <c r="AF1075" s="21"/>
      <c r="AG1075" s="21"/>
      <c r="AH1075" s="21"/>
      <c r="AI1075" s="21"/>
      <c r="AJ1075" s="22"/>
      <c r="AK1075" s="139"/>
      <c r="AL1075" s="24"/>
    </row>
    <row r="1076" spans="27:38" ht="13.2">
      <c r="AA1076" s="20"/>
      <c r="AE1076" s="21"/>
      <c r="AF1076" s="21"/>
      <c r="AG1076" s="21"/>
      <c r="AH1076" s="21"/>
      <c r="AI1076" s="21"/>
      <c r="AJ1076" s="22"/>
      <c r="AK1076" s="139"/>
      <c r="AL1076" s="24"/>
    </row>
    <row r="1077" spans="27:38" ht="13.2">
      <c r="AA1077" s="20"/>
      <c r="AE1077" s="21"/>
      <c r="AF1077" s="21"/>
      <c r="AG1077" s="21"/>
      <c r="AH1077" s="21"/>
      <c r="AI1077" s="21"/>
      <c r="AJ1077" s="22"/>
      <c r="AK1077" s="139"/>
      <c r="AL1077" s="24"/>
    </row>
    <row r="1078" spans="27:38" ht="13.2">
      <c r="AA1078" s="20"/>
      <c r="AE1078" s="21"/>
      <c r="AF1078" s="21"/>
      <c r="AG1078" s="21"/>
      <c r="AH1078" s="21"/>
      <c r="AI1078" s="21"/>
      <c r="AJ1078" s="22"/>
      <c r="AK1078" s="139"/>
      <c r="AL1078" s="24"/>
    </row>
    <row r="1079" spans="27:38" ht="13.2">
      <c r="AA1079" s="20"/>
      <c r="AE1079" s="21"/>
      <c r="AF1079" s="21"/>
      <c r="AG1079" s="21"/>
      <c r="AH1079" s="21"/>
      <c r="AI1079" s="21"/>
      <c r="AJ1079" s="22"/>
      <c r="AK1079" s="139"/>
      <c r="AL1079" s="24"/>
    </row>
    <row r="1080" spans="27:38" ht="13.2">
      <c r="AA1080" s="20"/>
      <c r="AE1080" s="21"/>
      <c r="AF1080" s="21"/>
      <c r="AG1080" s="21"/>
      <c r="AH1080" s="21"/>
      <c r="AI1080" s="21"/>
      <c r="AJ1080" s="22"/>
      <c r="AK1080" s="139"/>
      <c r="AL1080" s="24"/>
    </row>
    <row r="1081" spans="27:38" ht="13.2">
      <c r="AA1081" s="20"/>
      <c r="AE1081" s="21"/>
      <c r="AF1081" s="21"/>
      <c r="AG1081" s="21"/>
      <c r="AH1081" s="21"/>
      <c r="AI1081" s="21"/>
      <c r="AJ1081" s="22"/>
      <c r="AK1081" s="139"/>
      <c r="AL1081" s="24"/>
    </row>
    <row r="1082" spans="27:38" ht="13.2">
      <c r="AA1082" s="20"/>
      <c r="AE1082" s="21"/>
      <c r="AF1082" s="21"/>
      <c r="AG1082" s="21"/>
      <c r="AH1082" s="21"/>
      <c r="AI1082" s="21"/>
      <c r="AJ1082" s="22"/>
      <c r="AK1082" s="139"/>
      <c r="AL1082" s="24"/>
    </row>
    <row r="1083" spans="27:38" ht="13.2">
      <c r="AA1083" s="20"/>
      <c r="AE1083" s="21"/>
      <c r="AF1083" s="21"/>
      <c r="AG1083" s="21"/>
      <c r="AH1083" s="21"/>
      <c r="AI1083" s="21"/>
      <c r="AJ1083" s="22"/>
      <c r="AK1083" s="139"/>
      <c r="AL1083" s="24"/>
    </row>
    <row r="1084" spans="27:38" ht="13.2">
      <c r="AA1084" s="20"/>
      <c r="AE1084" s="21"/>
      <c r="AF1084" s="21"/>
      <c r="AG1084" s="21"/>
      <c r="AH1084" s="21"/>
      <c r="AI1084" s="21"/>
      <c r="AJ1084" s="22"/>
      <c r="AK1084" s="139"/>
      <c r="AL1084" s="24"/>
    </row>
    <row r="1085" spans="27:38" ht="13.2">
      <c r="AA1085" s="20"/>
      <c r="AE1085" s="21"/>
      <c r="AF1085" s="21"/>
      <c r="AG1085" s="21"/>
      <c r="AH1085" s="21"/>
      <c r="AI1085" s="21"/>
      <c r="AJ1085" s="22"/>
      <c r="AK1085" s="139"/>
      <c r="AL1085" s="24"/>
    </row>
    <row r="1086" spans="27:38" ht="13.2">
      <c r="AA1086" s="20"/>
      <c r="AE1086" s="21"/>
      <c r="AF1086" s="21"/>
      <c r="AG1086" s="21"/>
      <c r="AH1086" s="21"/>
      <c r="AI1086" s="21"/>
      <c r="AJ1086" s="22"/>
      <c r="AK1086" s="139"/>
      <c r="AL1086" s="24"/>
    </row>
    <row r="1087" spans="27:38" ht="13.2">
      <c r="AA1087" s="20"/>
      <c r="AE1087" s="21"/>
      <c r="AF1087" s="21"/>
      <c r="AG1087" s="21"/>
      <c r="AH1087" s="21"/>
      <c r="AI1087" s="21"/>
      <c r="AJ1087" s="22"/>
      <c r="AK1087" s="139"/>
      <c r="AL1087" s="24"/>
    </row>
    <row r="1088" spans="27:38" ht="13.2">
      <c r="AA1088" s="20"/>
      <c r="AE1088" s="21"/>
      <c r="AF1088" s="21"/>
      <c r="AG1088" s="21"/>
      <c r="AH1088" s="21"/>
      <c r="AI1088" s="21"/>
      <c r="AJ1088" s="22"/>
      <c r="AK1088" s="139"/>
      <c r="AL1088" s="24"/>
    </row>
    <row r="1089" spans="27:38" ht="13.2">
      <c r="AA1089" s="20"/>
      <c r="AE1089" s="21"/>
      <c r="AF1089" s="21"/>
      <c r="AG1089" s="21"/>
      <c r="AH1089" s="21"/>
      <c r="AI1089" s="21"/>
      <c r="AJ1089" s="22"/>
      <c r="AK1089" s="139"/>
      <c r="AL1089" s="24"/>
    </row>
    <row r="1090" spans="27:38" ht="13.2">
      <c r="AA1090" s="20"/>
      <c r="AE1090" s="21"/>
      <c r="AF1090" s="21"/>
      <c r="AG1090" s="21"/>
      <c r="AH1090" s="21"/>
      <c r="AI1090" s="21"/>
      <c r="AJ1090" s="22"/>
      <c r="AK1090" s="139"/>
      <c r="AL1090" s="24"/>
    </row>
    <row r="1091" spans="27:38" ht="13.2">
      <c r="AA1091" s="20"/>
      <c r="AE1091" s="21"/>
      <c r="AF1091" s="21"/>
      <c r="AG1091" s="21"/>
      <c r="AH1091" s="21"/>
      <c r="AI1091" s="21"/>
      <c r="AJ1091" s="22"/>
      <c r="AK1091" s="139"/>
      <c r="AL1091" s="24"/>
    </row>
    <row r="1092" spans="27:38" ht="13.2">
      <c r="AA1092" s="20"/>
      <c r="AE1092" s="21"/>
      <c r="AF1092" s="21"/>
      <c r="AG1092" s="21"/>
      <c r="AH1092" s="21"/>
      <c r="AI1092" s="21"/>
      <c r="AJ1092" s="22"/>
      <c r="AK1092" s="139"/>
      <c r="AL1092" s="24"/>
    </row>
    <row r="1093" spans="27:38" ht="13.2">
      <c r="AA1093" s="20"/>
      <c r="AE1093" s="21"/>
      <c r="AF1093" s="21"/>
      <c r="AG1093" s="21"/>
      <c r="AH1093" s="21"/>
      <c r="AI1093" s="21"/>
      <c r="AJ1093" s="22"/>
      <c r="AK1093" s="139"/>
      <c r="AL1093" s="24"/>
    </row>
    <row r="1094" spans="27:38" ht="13.2">
      <c r="AA1094" s="20"/>
      <c r="AE1094" s="21"/>
      <c r="AF1094" s="21"/>
      <c r="AG1094" s="21"/>
      <c r="AH1094" s="21"/>
      <c r="AI1094" s="21"/>
      <c r="AJ1094" s="22"/>
      <c r="AK1094" s="139"/>
      <c r="AL1094" s="24"/>
    </row>
    <row r="1095" spans="27:38" ht="13.2">
      <c r="AA1095" s="20"/>
      <c r="AE1095" s="21"/>
      <c r="AF1095" s="21"/>
      <c r="AG1095" s="21"/>
      <c r="AH1095" s="21"/>
      <c r="AI1095" s="21"/>
      <c r="AJ1095" s="22"/>
      <c r="AK1095" s="139"/>
      <c r="AL1095" s="24"/>
    </row>
    <row r="1096" spans="27:38" ht="13.2">
      <c r="AA1096" s="20"/>
      <c r="AE1096" s="21"/>
      <c r="AF1096" s="21"/>
      <c r="AG1096" s="21"/>
      <c r="AH1096" s="21"/>
      <c r="AI1096" s="21"/>
      <c r="AJ1096" s="22"/>
      <c r="AK1096" s="139"/>
      <c r="AL1096" s="24"/>
    </row>
    <row r="1097" spans="27:38" ht="13.2">
      <c r="AA1097" s="20"/>
      <c r="AE1097" s="21"/>
      <c r="AF1097" s="21"/>
      <c r="AG1097" s="21"/>
      <c r="AH1097" s="21"/>
      <c r="AI1097" s="21"/>
      <c r="AJ1097" s="22"/>
      <c r="AK1097" s="139"/>
      <c r="AL1097" s="24"/>
    </row>
    <row r="1098" spans="27:38" ht="13.2">
      <c r="AA1098" s="20"/>
      <c r="AE1098" s="21"/>
      <c r="AF1098" s="21"/>
      <c r="AG1098" s="21"/>
      <c r="AH1098" s="21"/>
      <c r="AI1098" s="21"/>
      <c r="AJ1098" s="22"/>
      <c r="AK1098" s="139"/>
      <c r="AL1098" s="24"/>
    </row>
    <row r="1099" spans="27:38" ht="13.2">
      <c r="AA1099" s="20"/>
      <c r="AE1099" s="21"/>
      <c r="AF1099" s="21"/>
      <c r="AG1099" s="21"/>
      <c r="AH1099" s="21"/>
      <c r="AI1099" s="21"/>
      <c r="AJ1099" s="22"/>
      <c r="AK1099" s="139"/>
      <c r="AL1099" s="24"/>
    </row>
    <row r="1100" spans="27:38" ht="13.2">
      <c r="AA1100" s="20"/>
      <c r="AE1100" s="21"/>
      <c r="AF1100" s="21"/>
      <c r="AG1100" s="21"/>
      <c r="AH1100" s="21"/>
      <c r="AI1100" s="21"/>
      <c r="AJ1100" s="22"/>
      <c r="AK1100" s="139"/>
      <c r="AL1100" s="24"/>
    </row>
    <row r="1101" spans="27:38" ht="13.2">
      <c r="AA1101" s="20"/>
      <c r="AE1101" s="21"/>
      <c r="AF1101" s="21"/>
      <c r="AG1101" s="21"/>
      <c r="AH1101" s="21"/>
      <c r="AI1101" s="21"/>
      <c r="AJ1101" s="22"/>
      <c r="AK1101" s="139"/>
      <c r="AL1101" s="24"/>
    </row>
    <row r="1102" spans="27:38" ht="13.2">
      <c r="AA1102" s="20"/>
      <c r="AE1102" s="21"/>
      <c r="AF1102" s="21"/>
      <c r="AG1102" s="21"/>
      <c r="AH1102" s="21"/>
      <c r="AI1102" s="21"/>
      <c r="AJ1102" s="22"/>
      <c r="AK1102" s="139"/>
      <c r="AL1102" s="24"/>
    </row>
    <row r="1103" spans="27:38" ht="13.2">
      <c r="AA1103" s="20"/>
      <c r="AE1103" s="21"/>
      <c r="AF1103" s="21"/>
      <c r="AG1103" s="21"/>
      <c r="AH1103" s="21"/>
      <c r="AI1103" s="21"/>
      <c r="AJ1103" s="22"/>
      <c r="AK1103" s="139"/>
      <c r="AL1103" s="24"/>
    </row>
    <row r="1104" spans="27:38" ht="13.2">
      <c r="AA1104" s="20"/>
      <c r="AE1104" s="21"/>
      <c r="AF1104" s="21"/>
      <c r="AG1104" s="21"/>
      <c r="AH1104" s="21"/>
      <c r="AI1104" s="21"/>
      <c r="AJ1104" s="22"/>
      <c r="AK1104" s="139"/>
      <c r="AL1104" s="24"/>
    </row>
    <row r="1105" spans="27:38" ht="13.2">
      <c r="AA1105" s="20"/>
      <c r="AE1105" s="21"/>
      <c r="AF1105" s="21"/>
      <c r="AG1105" s="21"/>
      <c r="AH1105" s="21"/>
      <c r="AI1105" s="21"/>
      <c r="AJ1105" s="22"/>
      <c r="AK1105" s="139"/>
      <c r="AL1105" s="24"/>
    </row>
    <row r="1106" spans="27:38" ht="13.2">
      <c r="AA1106" s="20"/>
      <c r="AE1106" s="21"/>
      <c r="AF1106" s="21"/>
      <c r="AG1106" s="21"/>
      <c r="AH1106" s="21"/>
      <c r="AI1106" s="21"/>
      <c r="AJ1106" s="22"/>
      <c r="AK1106" s="139"/>
      <c r="AL1106" s="24"/>
    </row>
    <row r="1107" spans="27:38" ht="13.2">
      <c r="AA1107" s="20"/>
      <c r="AE1107" s="21"/>
      <c r="AF1107" s="21"/>
      <c r="AG1107" s="21"/>
      <c r="AH1107" s="21"/>
      <c r="AI1107" s="21"/>
      <c r="AJ1107" s="22"/>
      <c r="AK1107" s="139"/>
      <c r="AL1107" s="24"/>
    </row>
    <row r="1108" spans="27:38" ht="13.2">
      <c r="AA1108" s="20"/>
      <c r="AE1108" s="21"/>
      <c r="AF1108" s="21"/>
      <c r="AG1108" s="21"/>
      <c r="AH1108" s="21"/>
      <c r="AI1108" s="21"/>
      <c r="AJ1108" s="22"/>
      <c r="AK1108" s="139"/>
      <c r="AL1108" s="24"/>
    </row>
    <row r="1109" spans="27:38" ht="13.2">
      <c r="AA1109" s="20"/>
      <c r="AE1109" s="21"/>
      <c r="AF1109" s="21"/>
      <c r="AG1109" s="21"/>
      <c r="AH1109" s="21"/>
      <c r="AI1109" s="21"/>
      <c r="AJ1109" s="22"/>
      <c r="AK1109" s="139"/>
      <c r="AL1109" s="24"/>
    </row>
    <row r="1110" spans="27:38" ht="13.2">
      <c r="AA1110" s="20"/>
      <c r="AE1110" s="21"/>
      <c r="AF1110" s="21"/>
      <c r="AG1110" s="21"/>
      <c r="AH1110" s="21"/>
      <c r="AI1110" s="21"/>
      <c r="AJ1110" s="22"/>
      <c r="AK1110" s="139"/>
      <c r="AL1110" s="24"/>
    </row>
    <row r="1111" spans="27:38" ht="13.2">
      <c r="AA1111" s="20"/>
      <c r="AE1111" s="21"/>
      <c r="AF1111" s="21"/>
      <c r="AG1111" s="21"/>
      <c r="AH1111" s="21"/>
      <c r="AI1111" s="21"/>
      <c r="AJ1111" s="22"/>
      <c r="AK1111" s="139"/>
      <c r="AL1111" s="24"/>
    </row>
    <row r="1112" spans="27:38" ht="13.2">
      <c r="AA1112" s="20"/>
      <c r="AE1112" s="21"/>
      <c r="AF1112" s="21"/>
      <c r="AG1112" s="21"/>
      <c r="AH1112" s="21"/>
      <c r="AI1112" s="21"/>
      <c r="AJ1112" s="22"/>
      <c r="AK1112" s="139"/>
      <c r="AL1112" s="24"/>
    </row>
    <row r="1113" spans="27:38" ht="13.2">
      <c r="AA1113" s="20"/>
      <c r="AE1113" s="21"/>
      <c r="AF1113" s="21"/>
      <c r="AG1113" s="21"/>
      <c r="AH1113" s="21"/>
      <c r="AI1113" s="21"/>
      <c r="AJ1113" s="22"/>
      <c r="AK1113" s="139"/>
      <c r="AL1113" s="24"/>
    </row>
    <row r="1114" spans="27:38" ht="13.2">
      <c r="AA1114" s="20"/>
      <c r="AE1114" s="21"/>
      <c r="AF1114" s="21"/>
      <c r="AG1114" s="21"/>
      <c r="AH1114" s="21"/>
      <c r="AI1114" s="21"/>
      <c r="AJ1114" s="22"/>
      <c r="AK1114" s="139"/>
      <c r="AL1114" s="24"/>
    </row>
    <row r="1115" spans="27:38" ht="13.2">
      <c r="AA1115" s="20"/>
      <c r="AE1115" s="21"/>
      <c r="AF1115" s="21"/>
      <c r="AG1115" s="21"/>
      <c r="AH1115" s="21"/>
      <c r="AI1115" s="21"/>
      <c r="AJ1115" s="22"/>
      <c r="AK1115" s="139"/>
      <c r="AL1115" s="24"/>
    </row>
    <row r="1116" spans="27:38" ht="13.2">
      <c r="AA1116" s="20"/>
      <c r="AE1116" s="21"/>
      <c r="AF1116" s="21"/>
      <c r="AG1116" s="21"/>
      <c r="AH1116" s="21"/>
      <c r="AI1116" s="21"/>
      <c r="AJ1116" s="22"/>
      <c r="AK1116" s="139"/>
      <c r="AL1116" s="24"/>
    </row>
    <row r="1117" spans="27:38" ht="13.2">
      <c r="AA1117" s="20"/>
      <c r="AE1117" s="21"/>
      <c r="AF1117" s="21"/>
      <c r="AG1117" s="21"/>
      <c r="AH1117" s="21"/>
      <c r="AI1117" s="21"/>
      <c r="AJ1117" s="22"/>
      <c r="AK1117" s="139"/>
      <c r="AL1117" s="24"/>
    </row>
    <row r="1118" spans="27:38" ht="13.2">
      <c r="AA1118" s="20"/>
      <c r="AE1118" s="21"/>
      <c r="AF1118" s="21"/>
      <c r="AG1118" s="21"/>
      <c r="AH1118" s="21"/>
      <c r="AI1118" s="21"/>
      <c r="AJ1118" s="22"/>
      <c r="AK1118" s="139"/>
      <c r="AL1118" s="24"/>
    </row>
    <row r="1119" spans="27:38" ht="13.2">
      <c r="AA1119" s="20"/>
      <c r="AE1119" s="21"/>
      <c r="AF1119" s="21"/>
      <c r="AG1119" s="21"/>
      <c r="AH1119" s="21"/>
      <c r="AI1119" s="21"/>
      <c r="AJ1119" s="22"/>
      <c r="AK1119" s="139"/>
      <c r="AL1119" s="24"/>
    </row>
    <row r="1120" spans="27:38" ht="13.2">
      <c r="AA1120" s="20"/>
      <c r="AE1120" s="21"/>
      <c r="AF1120" s="21"/>
      <c r="AG1120" s="21"/>
      <c r="AH1120" s="21"/>
      <c r="AI1120" s="21"/>
      <c r="AJ1120" s="22"/>
      <c r="AK1120" s="139"/>
      <c r="AL1120" s="24"/>
    </row>
    <row r="1121" spans="27:38" ht="13.2">
      <c r="AA1121" s="20"/>
      <c r="AE1121" s="21"/>
      <c r="AF1121" s="21"/>
      <c r="AG1121" s="21"/>
      <c r="AH1121" s="21"/>
      <c r="AI1121" s="21"/>
      <c r="AJ1121" s="22"/>
      <c r="AK1121" s="139"/>
      <c r="AL1121" s="24"/>
    </row>
    <row r="1122" spans="27:38" ht="13.2">
      <c r="AA1122" s="20"/>
      <c r="AE1122" s="21"/>
      <c r="AF1122" s="21"/>
      <c r="AG1122" s="21"/>
      <c r="AH1122" s="21"/>
      <c r="AI1122" s="21"/>
      <c r="AJ1122" s="22"/>
      <c r="AK1122" s="139"/>
      <c r="AL1122" s="24"/>
    </row>
    <row r="1123" spans="27:38" ht="13.2">
      <c r="AA1123" s="20"/>
      <c r="AE1123" s="21"/>
      <c r="AF1123" s="21"/>
      <c r="AG1123" s="21"/>
      <c r="AH1123" s="21"/>
      <c r="AI1123" s="21"/>
      <c r="AJ1123" s="22"/>
      <c r="AK1123" s="139"/>
      <c r="AL1123" s="24"/>
    </row>
    <row r="1124" spans="27:38" ht="13.2">
      <c r="AA1124" s="20"/>
      <c r="AE1124" s="21"/>
      <c r="AF1124" s="21"/>
      <c r="AG1124" s="21"/>
      <c r="AH1124" s="21"/>
      <c r="AI1124" s="21"/>
      <c r="AJ1124" s="22"/>
      <c r="AK1124" s="139"/>
      <c r="AL1124" s="24"/>
    </row>
    <row r="1125" spans="27:38" ht="13.2">
      <c r="AA1125" s="20"/>
      <c r="AE1125" s="21"/>
      <c r="AF1125" s="21"/>
      <c r="AG1125" s="21"/>
      <c r="AH1125" s="21"/>
      <c r="AI1125" s="21"/>
      <c r="AJ1125" s="22"/>
      <c r="AK1125" s="139"/>
      <c r="AL1125" s="24"/>
    </row>
    <row r="1126" spans="27:38" ht="13.2">
      <c r="AA1126" s="20"/>
      <c r="AE1126" s="21"/>
      <c r="AF1126" s="21"/>
      <c r="AG1126" s="21"/>
      <c r="AH1126" s="21"/>
      <c r="AI1126" s="21"/>
      <c r="AJ1126" s="22"/>
      <c r="AK1126" s="139"/>
      <c r="AL1126" s="24"/>
    </row>
    <row r="1127" spans="27:38" ht="13.2">
      <c r="AA1127" s="20"/>
      <c r="AE1127" s="21"/>
      <c r="AF1127" s="21"/>
      <c r="AG1127" s="21"/>
      <c r="AH1127" s="21"/>
      <c r="AI1127" s="21"/>
      <c r="AJ1127" s="22"/>
      <c r="AK1127" s="139"/>
      <c r="AL1127" s="24"/>
    </row>
    <row r="1128" spans="27:38" ht="13.2">
      <c r="AA1128" s="20"/>
      <c r="AE1128" s="21"/>
      <c r="AF1128" s="21"/>
      <c r="AG1128" s="21"/>
      <c r="AH1128" s="21"/>
      <c r="AI1128" s="21"/>
      <c r="AJ1128" s="22"/>
      <c r="AK1128" s="139"/>
      <c r="AL1128" s="24"/>
    </row>
    <row r="1129" spans="27:38" ht="13.2">
      <c r="AA1129" s="20"/>
      <c r="AE1129" s="21"/>
      <c r="AF1129" s="21"/>
      <c r="AG1129" s="21"/>
      <c r="AH1129" s="21"/>
      <c r="AI1129" s="21"/>
      <c r="AJ1129" s="22"/>
      <c r="AK1129" s="139"/>
      <c r="AL1129" s="24"/>
    </row>
    <row r="1130" spans="27:38" ht="13.2">
      <c r="AA1130" s="20"/>
      <c r="AE1130" s="21"/>
      <c r="AF1130" s="21"/>
      <c r="AG1130" s="21"/>
      <c r="AH1130" s="21"/>
      <c r="AI1130" s="21"/>
      <c r="AJ1130" s="22"/>
      <c r="AK1130" s="139"/>
      <c r="AL1130" s="24"/>
    </row>
    <row r="1131" spans="27:38" ht="13.2">
      <c r="AA1131" s="20"/>
      <c r="AE1131" s="21"/>
      <c r="AF1131" s="21"/>
      <c r="AG1131" s="21"/>
      <c r="AH1131" s="21"/>
      <c r="AI1131" s="21"/>
      <c r="AJ1131" s="22"/>
      <c r="AK1131" s="139"/>
      <c r="AL1131" s="24"/>
    </row>
    <row r="1132" spans="27:38" ht="13.2">
      <c r="AA1132" s="20"/>
      <c r="AE1132" s="21"/>
      <c r="AF1132" s="21"/>
      <c r="AG1132" s="21"/>
      <c r="AH1132" s="21"/>
      <c r="AI1132" s="21"/>
      <c r="AJ1132" s="22"/>
      <c r="AK1132" s="139"/>
      <c r="AL1132" s="24"/>
    </row>
    <row r="1133" spans="27:38" ht="13.2">
      <c r="AA1133" s="20"/>
      <c r="AE1133" s="21"/>
      <c r="AF1133" s="21"/>
      <c r="AG1133" s="21"/>
      <c r="AH1133" s="21"/>
      <c r="AI1133" s="21"/>
      <c r="AJ1133" s="22"/>
      <c r="AK1133" s="139"/>
      <c r="AL1133" s="24"/>
    </row>
    <row r="1134" spans="27:38" ht="13.2">
      <c r="AA1134" s="20"/>
      <c r="AE1134" s="21"/>
      <c r="AF1134" s="21"/>
      <c r="AG1134" s="21"/>
      <c r="AH1134" s="21"/>
      <c r="AI1134" s="21"/>
      <c r="AJ1134" s="22"/>
      <c r="AK1134" s="139"/>
      <c r="AL1134" s="24"/>
    </row>
    <row r="1135" spans="27:38" ht="13.2">
      <c r="AA1135" s="20"/>
      <c r="AE1135" s="21"/>
      <c r="AF1135" s="21"/>
      <c r="AG1135" s="21"/>
      <c r="AH1135" s="21"/>
      <c r="AI1135" s="21"/>
      <c r="AJ1135" s="22"/>
      <c r="AK1135" s="139"/>
      <c r="AL1135" s="24"/>
    </row>
    <row r="1136" spans="27:38" ht="13.2">
      <c r="AA1136" s="20"/>
      <c r="AE1136" s="21"/>
      <c r="AF1136" s="21"/>
      <c r="AG1136" s="21"/>
      <c r="AH1136" s="21"/>
      <c r="AI1136" s="21"/>
      <c r="AJ1136" s="22"/>
      <c r="AK1136" s="139"/>
      <c r="AL1136" s="24"/>
    </row>
    <row r="1137" spans="27:38" ht="13.2">
      <c r="AA1137" s="20"/>
      <c r="AE1137" s="21"/>
      <c r="AF1137" s="21"/>
      <c r="AG1137" s="21"/>
      <c r="AH1137" s="21"/>
      <c r="AI1137" s="21"/>
      <c r="AJ1137" s="22"/>
      <c r="AK1137" s="139"/>
      <c r="AL1137" s="24"/>
    </row>
    <row r="1138" spans="27:38" ht="13.2">
      <c r="AA1138" s="20"/>
      <c r="AE1138" s="21"/>
      <c r="AF1138" s="21"/>
      <c r="AG1138" s="21"/>
      <c r="AH1138" s="21"/>
      <c r="AI1138" s="21"/>
      <c r="AJ1138" s="22"/>
      <c r="AK1138" s="139"/>
      <c r="AL1138" s="24"/>
    </row>
    <row r="1139" spans="27:38" ht="13.2">
      <c r="AA1139" s="20"/>
      <c r="AE1139" s="21"/>
      <c r="AF1139" s="21"/>
      <c r="AG1139" s="21"/>
      <c r="AH1139" s="21"/>
      <c r="AI1139" s="21"/>
      <c r="AJ1139" s="22"/>
      <c r="AK1139" s="139"/>
      <c r="AL1139" s="24"/>
    </row>
    <row r="1140" spans="27:38" ht="13.2">
      <c r="AA1140" s="20"/>
      <c r="AE1140" s="21"/>
      <c r="AF1140" s="21"/>
      <c r="AG1140" s="21"/>
      <c r="AH1140" s="21"/>
      <c r="AI1140" s="21"/>
      <c r="AJ1140" s="22"/>
      <c r="AK1140" s="139"/>
      <c r="AL1140" s="24"/>
    </row>
    <row r="1141" spans="27:38" ht="13.2">
      <c r="AA1141" s="20"/>
      <c r="AE1141" s="21"/>
      <c r="AF1141" s="21"/>
      <c r="AG1141" s="21"/>
      <c r="AH1141" s="21"/>
      <c r="AI1141" s="21"/>
      <c r="AJ1141" s="22"/>
      <c r="AK1141" s="139"/>
      <c r="AL1141" s="24"/>
    </row>
    <row r="1142" spans="27:38" ht="13.2">
      <c r="AA1142" s="20"/>
      <c r="AE1142" s="21"/>
      <c r="AF1142" s="21"/>
      <c r="AG1142" s="21"/>
      <c r="AH1142" s="21"/>
      <c r="AI1142" s="21"/>
      <c r="AJ1142" s="22"/>
      <c r="AK1142" s="139"/>
      <c r="AL1142" s="24"/>
    </row>
    <row r="1143" spans="27:38" ht="13.2">
      <c r="AA1143" s="20"/>
      <c r="AE1143" s="21"/>
      <c r="AF1143" s="21"/>
      <c r="AG1143" s="21"/>
      <c r="AH1143" s="21"/>
      <c r="AI1143" s="21"/>
      <c r="AJ1143" s="22"/>
      <c r="AK1143" s="139"/>
      <c r="AL1143" s="24"/>
    </row>
    <row r="1144" spans="27:38" ht="13.2">
      <c r="AA1144" s="20"/>
      <c r="AE1144" s="21"/>
      <c r="AF1144" s="21"/>
      <c r="AG1144" s="21"/>
      <c r="AH1144" s="21"/>
      <c r="AI1144" s="21"/>
      <c r="AJ1144" s="22"/>
      <c r="AK1144" s="139"/>
      <c r="AL1144" s="24"/>
    </row>
    <row r="1145" spans="27:38" ht="13.2">
      <c r="AA1145" s="20"/>
      <c r="AE1145" s="21"/>
      <c r="AF1145" s="21"/>
      <c r="AG1145" s="21"/>
      <c r="AH1145" s="21"/>
      <c r="AI1145" s="21"/>
      <c r="AJ1145" s="22"/>
      <c r="AK1145" s="139"/>
      <c r="AL1145" s="24"/>
    </row>
    <row r="1146" spans="27:38" ht="13.2">
      <c r="AA1146" s="20"/>
      <c r="AE1146" s="21"/>
      <c r="AF1146" s="21"/>
      <c r="AG1146" s="21"/>
      <c r="AH1146" s="21"/>
      <c r="AI1146" s="21"/>
      <c r="AJ1146" s="22"/>
      <c r="AK1146" s="139"/>
      <c r="AL1146" s="24"/>
    </row>
    <row r="1147" spans="27:38" ht="13.2">
      <c r="AA1147" s="20"/>
      <c r="AE1147" s="21"/>
      <c r="AF1147" s="21"/>
      <c r="AG1147" s="21"/>
      <c r="AH1147" s="21"/>
      <c r="AI1147" s="21"/>
      <c r="AJ1147" s="22"/>
      <c r="AK1147" s="139"/>
      <c r="AL1147" s="24"/>
    </row>
    <row r="1148" spans="27:38" ht="13.2">
      <c r="AA1148" s="20"/>
      <c r="AE1148" s="21"/>
      <c r="AF1148" s="21"/>
      <c r="AG1148" s="21"/>
      <c r="AH1148" s="21"/>
      <c r="AI1148" s="21"/>
      <c r="AJ1148" s="22"/>
      <c r="AK1148" s="139"/>
      <c r="AL1148" s="24"/>
    </row>
    <row r="1149" spans="27:38" ht="13.2">
      <c r="AA1149" s="20"/>
      <c r="AE1149" s="21"/>
      <c r="AF1149" s="21"/>
      <c r="AG1149" s="21"/>
      <c r="AH1149" s="21"/>
      <c r="AI1149" s="21"/>
      <c r="AJ1149" s="22"/>
      <c r="AK1149" s="139"/>
      <c r="AL1149" s="24"/>
    </row>
    <row r="1150" spans="27:38" ht="13.2">
      <c r="AA1150" s="20"/>
      <c r="AE1150" s="21"/>
      <c r="AF1150" s="21"/>
      <c r="AG1150" s="21"/>
      <c r="AH1150" s="21"/>
      <c r="AI1150" s="21"/>
      <c r="AJ1150" s="22"/>
      <c r="AK1150" s="139"/>
      <c r="AL1150" s="24"/>
    </row>
    <row r="1151" spans="27:38" ht="13.2">
      <c r="AA1151" s="20"/>
      <c r="AE1151" s="21"/>
      <c r="AF1151" s="21"/>
      <c r="AG1151" s="21"/>
      <c r="AH1151" s="21"/>
      <c r="AI1151" s="21"/>
      <c r="AJ1151" s="22"/>
      <c r="AK1151" s="139"/>
      <c r="AL1151" s="24"/>
    </row>
    <row r="1152" spans="27:38" ht="13.2">
      <c r="AA1152" s="20"/>
      <c r="AE1152" s="21"/>
      <c r="AF1152" s="21"/>
      <c r="AG1152" s="21"/>
      <c r="AH1152" s="21"/>
      <c r="AI1152" s="21"/>
      <c r="AJ1152" s="22"/>
      <c r="AK1152" s="139"/>
      <c r="AL1152" s="24"/>
    </row>
    <row r="1153" spans="27:38" ht="13.2">
      <c r="AA1153" s="20"/>
      <c r="AE1153" s="21"/>
      <c r="AF1153" s="21"/>
      <c r="AG1153" s="21"/>
      <c r="AH1153" s="21"/>
      <c r="AI1153" s="21"/>
      <c r="AJ1153" s="22"/>
      <c r="AK1153" s="139"/>
      <c r="AL1153" s="24"/>
    </row>
    <row r="1154" spans="27:38" ht="13.2">
      <c r="AA1154" s="20"/>
      <c r="AE1154" s="21"/>
      <c r="AF1154" s="21"/>
      <c r="AG1154" s="21"/>
      <c r="AH1154" s="21"/>
      <c r="AI1154" s="21"/>
      <c r="AJ1154" s="22"/>
      <c r="AK1154" s="139"/>
      <c r="AL1154" s="24"/>
    </row>
    <row r="1155" spans="27:38" ht="13.2">
      <c r="AA1155" s="20"/>
      <c r="AE1155" s="21"/>
      <c r="AF1155" s="21"/>
      <c r="AG1155" s="21"/>
      <c r="AH1155" s="21"/>
      <c r="AI1155" s="21"/>
      <c r="AJ1155" s="22"/>
      <c r="AK1155" s="139"/>
      <c r="AL1155" s="24"/>
    </row>
    <row r="1156" spans="27:38" ht="13.2">
      <c r="AA1156" s="20"/>
      <c r="AE1156" s="21"/>
      <c r="AF1156" s="21"/>
      <c r="AG1156" s="21"/>
      <c r="AH1156" s="21"/>
      <c r="AI1156" s="21"/>
      <c r="AJ1156" s="22"/>
      <c r="AK1156" s="139"/>
      <c r="AL1156" s="24"/>
    </row>
    <row r="1157" spans="27:38" ht="13.2">
      <c r="AA1157" s="20"/>
      <c r="AE1157" s="21"/>
      <c r="AF1157" s="21"/>
      <c r="AG1157" s="21"/>
      <c r="AH1157" s="21"/>
      <c r="AI1157" s="21"/>
      <c r="AJ1157" s="22"/>
      <c r="AK1157" s="139"/>
      <c r="AL1157" s="24"/>
    </row>
    <row r="1158" spans="27:38" ht="13.2">
      <c r="AA1158" s="20"/>
      <c r="AE1158" s="21"/>
      <c r="AF1158" s="21"/>
      <c r="AG1158" s="21"/>
      <c r="AH1158" s="21"/>
      <c r="AI1158" s="21"/>
      <c r="AJ1158" s="22"/>
      <c r="AK1158" s="139"/>
      <c r="AL1158" s="24"/>
    </row>
    <row r="1159" spans="27:38" ht="13.2">
      <c r="AA1159" s="20"/>
      <c r="AE1159" s="21"/>
      <c r="AF1159" s="21"/>
      <c r="AG1159" s="21"/>
      <c r="AH1159" s="21"/>
      <c r="AI1159" s="21"/>
      <c r="AJ1159" s="22"/>
      <c r="AK1159" s="139"/>
      <c r="AL1159" s="24"/>
    </row>
    <row r="1160" spans="27:38" ht="13.2">
      <c r="AA1160" s="20"/>
      <c r="AE1160" s="21"/>
      <c r="AF1160" s="21"/>
      <c r="AG1160" s="21"/>
      <c r="AH1160" s="21"/>
      <c r="AI1160" s="21"/>
      <c r="AJ1160" s="22"/>
      <c r="AK1160" s="139"/>
      <c r="AL1160" s="24"/>
    </row>
    <row r="1161" spans="27:38" ht="13.2">
      <c r="AA1161" s="20"/>
      <c r="AE1161" s="21"/>
      <c r="AF1161" s="21"/>
      <c r="AG1161" s="21"/>
      <c r="AH1161" s="21"/>
      <c r="AI1161" s="21"/>
      <c r="AJ1161" s="22"/>
      <c r="AK1161" s="139"/>
      <c r="AL1161" s="24"/>
    </row>
    <row r="1162" spans="27:38" ht="13.2">
      <c r="AA1162" s="20"/>
      <c r="AE1162" s="21"/>
      <c r="AF1162" s="21"/>
      <c r="AG1162" s="21"/>
      <c r="AH1162" s="21"/>
      <c r="AI1162" s="21"/>
      <c r="AJ1162" s="22"/>
      <c r="AK1162" s="139"/>
      <c r="AL1162" s="24"/>
    </row>
    <row r="1163" spans="27:38" ht="13.2">
      <c r="AA1163" s="20"/>
      <c r="AE1163" s="21"/>
      <c r="AF1163" s="21"/>
      <c r="AG1163" s="21"/>
      <c r="AH1163" s="21"/>
      <c r="AI1163" s="21"/>
      <c r="AJ1163" s="22"/>
      <c r="AK1163" s="139"/>
      <c r="AL1163" s="24"/>
    </row>
    <row r="1164" spans="27:38" ht="13.2">
      <c r="AA1164" s="20"/>
      <c r="AE1164" s="21"/>
      <c r="AF1164" s="21"/>
      <c r="AG1164" s="21"/>
      <c r="AH1164" s="21"/>
      <c r="AI1164" s="21"/>
      <c r="AJ1164" s="22"/>
      <c r="AK1164" s="139"/>
      <c r="AL1164" s="24"/>
    </row>
    <row r="1165" spans="27:38" ht="13.2">
      <c r="AA1165" s="20"/>
      <c r="AE1165" s="21"/>
      <c r="AF1165" s="21"/>
      <c r="AG1165" s="21"/>
      <c r="AH1165" s="21"/>
      <c r="AI1165" s="21"/>
      <c r="AJ1165" s="22"/>
      <c r="AK1165" s="139"/>
      <c r="AL1165" s="24"/>
    </row>
    <row r="1166" spans="27:38" ht="13.2">
      <c r="AA1166" s="20"/>
      <c r="AE1166" s="21"/>
      <c r="AF1166" s="21"/>
      <c r="AG1166" s="21"/>
      <c r="AH1166" s="21"/>
      <c r="AI1166" s="21"/>
      <c r="AJ1166" s="22"/>
      <c r="AK1166" s="139"/>
      <c r="AL1166" s="24"/>
    </row>
    <row r="1167" spans="27:38" ht="13.2">
      <c r="AA1167" s="20"/>
      <c r="AE1167" s="21"/>
      <c r="AF1167" s="21"/>
      <c r="AG1167" s="21"/>
      <c r="AH1167" s="21"/>
      <c r="AI1167" s="21"/>
      <c r="AJ1167" s="22"/>
      <c r="AK1167" s="139"/>
      <c r="AL1167" s="24"/>
    </row>
    <row r="1168" spans="27:38" ht="13.2">
      <c r="AA1168" s="20"/>
      <c r="AE1168" s="21"/>
      <c r="AF1168" s="21"/>
      <c r="AG1168" s="21"/>
      <c r="AH1168" s="21"/>
      <c r="AI1168" s="21"/>
      <c r="AJ1168" s="22"/>
      <c r="AK1168" s="139"/>
      <c r="AL1168" s="24"/>
    </row>
    <row r="1169" spans="27:38" ht="13.2">
      <c r="AA1169" s="20"/>
      <c r="AE1169" s="21"/>
      <c r="AF1169" s="21"/>
      <c r="AG1169" s="21"/>
      <c r="AH1169" s="21"/>
      <c r="AI1169" s="21"/>
      <c r="AJ1169" s="22"/>
      <c r="AK1169" s="139"/>
      <c r="AL1169" s="24"/>
    </row>
    <row r="1170" spans="27:38" ht="13.2">
      <c r="AA1170" s="20"/>
      <c r="AE1170" s="21"/>
      <c r="AF1170" s="21"/>
      <c r="AG1170" s="21"/>
      <c r="AH1170" s="21"/>
      <c r="AI1170" s="21"/>
      <c r="AJ1170" s="22"/>
      <c r="AK1170" s="139"/>
      <c r="AL1170" s="24"/>
    </row>
    <row r="1171" spans="27:38" ht="13.2">
      <c r="AA1171" s="20"/>
      <c r="AE1171" s="21"/>
      <c r="AF1171" s="21"/>
      <c r="AG1171" s="21"/>
      <c r="AH1171" s="21"/>
      <c r="AI1171" s="21"/>
      <c r="AJ1171" s="22"/>
      <c r="AK1171" s="139"/>
      <c r="AL1171" s="24"/>
    </row>
    <row r="1172" spans="27:38" ht="13.2">
      <c r="AA1172" s="20"/>
      <c r="AE1172" s="21"/>
      <c r="AF1172" s="21"/>
      <c r="AG1172" s="21"/>
      <c r="AH1172" s="21"/>
      <c r="AI1172" s="21"/>
      <c r="AJ1172" s="22"/>
      <c r="AK1172" s="139"/>
      <c r="AL1172" s="24"/>
    </row>
    <row r="1173" spans="27:38" ht="13.2">
      <c r="AA1173" s="20"/>
      <c r="AE1173" s="21"/>
      <c r="AF1173" s="21"/>
      <c r="AG1173" s="21"/>
      <c r="AH1173" s="21"/>
      <c r="AI1173" s="21"/>
      <c r="AJ1173" s="22"/>
      <c r="AK1173" s="139"/>
      <c r="AL1173" s="24"/>
    </row>
    <row r="1174" spans="27:38" ht="13.2">
      <c r="AA1174" s="20"/>
      <c r="AE1174" s="21"/>
      <c r="AF1174" s="21"/>
      <c r="AG1174" s="21"/>
      <c r="AH1174" s="21"/>
      <c r="AI1174" s="21"/>
      <c r="AJ1174" s="22"/>
      <c r="AK1174" s="139"/>
      <c r="AL1174" s="24"/>
    </row>
    <row r="1175" spans="27:38" ht="13.2">
      <c r="AA1175" s="20"/>
      <c r="AE1175" s="21"/>
      <c r="AF1175" s="21"/>
      <c r="AG1175" s="21"/>
      <c r="AH1175" s="21"/>
      <c r="AI1175" s="21"/>
      <c r="AJ1175" s="22"/>
      <c r="AK1175" s="139"/>
      <c r="AL1175" s="24"/>
    </row>
    <row r="1176" spans="27:38" ht="13.2">
      <c r="AA1176" s="20"/>
      <c r="AE1176" s="21"/>
      <c r="AF1176" s="21"/>
      <c r="AG1176" s="21"/>
      <c r="AH1176" s="21"/>
      <c r="AI1176" s="21"/>
      <c r="AJ1176" s="22"/>
      <c r="AK1176" s="139"/>
      <c r="AL1176" s="24"/>
    </row>
    <row r="1177" spans="27:38" ht="13.2">
      <c r="AA1177" s="20"/>
      <c r="AE1177" s="21"/>
      <c r="AF1177" s="21"/>
      <c r="AG1177" s="21"/>
      <c r="AH1177" s="21"/>
      <c r="AI1177" s="21"/>
      <c r="AJ1177" s="22"/>
      <c r="AK1177" s="139"/>
      <c r="AL1177" s="24"/>
    </row>
    <row r="1178" spans="27:38" ht="13.2">
      <c r="AA1178" s="20"/>
      <c r="AE1178" s="21"/>
      <c r="AF1178" s="21"/>
      <c r="AG1178" s="21"/>
      <c r="AH1178" s="21"/>
      <c r="AI1178" s="21"/>
      <c r="AJ1178" s="22"/>
      <c r="AK1178" s="139"/>
      <c r="AL1178" s="24"/>
    </row>
    <row r="1179" spans="27:38" ht="13.2">
      <c r="AA1179" s="20"/>
      <c r="AE1179" s="21"/>
      <c r="AF1179" s="21"/>
      <c r="AG1179" s="21"/>
      <c r="AH1179" s="21"/>
      <c r="AI1179" s="21"/>
      <c r="AJ1179" s="22"/>
      <c r="AK1179" s="139"/>
      <c r="AL1179" s="24"/>
    </row>
    <row r="1180" spans="27:38" ht="13.2">
      <c r="AA1180" s="20"/>
      <c r="AE1180" s="21"/>
      <c r="AF1180" s="21"/>
      <c r="AG1180" s="21"/>
      <c r="AH1180" s="21"/>
      <c r="AI1180" s="21"/>
      <c r="AJ1180" s="22"/>
      <c r="AK1180" s="139"/>
      <c r="AL1180" s="24"/>
    </row>
    <row r="1181" spans="27:38" ht="13.2">
      <c r="AA1181" s="20"/>
      <c r="AE1181" s="21"/>
      <c r="AF1181" s="21"/>
      <c r="AG1181" s="21"/>
      <c r="AH1181" s="21"/>
      <c r="AI1181" s="21"/>
      <c r="AJ1181" s="22"/>
      <c r="AK1181" s="139"/>
      <c r="AL1181" s="24"/>
    </row>
    <row r="1182" spans="27:38" ht="13.2">
      <c r="AA1182" s="20"/>
      <c r="AE1182" s="21"/>
      <c r="AF1182" s="21"/>
      <c r="AG1182" s="21"/>
      <c r="AH1182" s="21"/>
      <c r="AI1182" s="21"/>
      <c r="AJ1182" s="22"/>
      <c r="AK1182" s="139"/>
      <c r="AL1182" s="24"/>
    </row>
    <row r="1183" spans="27:38" ht="13.2">
      <c r="AA1183" s="20"/>
      <c r="AE1183" s="21"/>
      <c r="AF1183" s="21"/>
      <c r="AG1183" s="21"/>
      <c r="AH1183" s="21"/>
      <c r="AI1183" s="21"/>
      <c r="AJ1183" s="22"/>
      <c r="AK1183" s="139"/>
      <c r="AL1183" s="24"/>
    </row>
    <row r="1184" spans="27:38" ht="13.2">
      <c r="AA1184" s="20"/>
      <c r="AE1184" s="21"/>
      <c r="AF1184" s="21"/>
      <c r="AG1184" s="21"/>
      <c r="AH1184" s="21"/>
      <c r="AI1184" s="21"/>
      <c r="AJ1184" s="22"/>
      <c r="AK1184" s="139"/>
      <c r="AL1184" s="24"/>
    </row>
    <row r="1185" spans="27:38" ht="13.2">
      <c r="AA1185" s="20"/>
      <c r="AE1185" s="21"/>
      <c r="AF1185" s="21"/>
      <c r="AG1185" s="21"/>
      <c r="AH1185" s="21"/>
      <c r="AI1185" s="21"/>
      <c r="AJ1185" s="22"/>
      <c r="AK1185" s="139"/>
      <c r="AL1185" s="24"/>
    </row>
    <row r="1186" spans="27:38" ht="13.2">
      <c r="AA1186" s="20"/>
      <c r="AE1186" s="21"/>
      <c r="AF1186" s="21"/>
      <c r="AG1186" s="21"/>
      <c r="AH1186" s="21"/>
      <c r="AI1186" s="21"/>
      <c r="AJ1186" s="22"/>
      <c r="AK1186" s="139"/>
      <c r="AL1186" s="24"/>
    </row>
    <row r="1187" spans="27:38" ht="13.2">
      <c r="AA1187" s="20"/>
      <c r="AE1187" s="21"/>
      <c r="AF1187" s="21"/>
      <c r="AG1187" s="21"/>
      <c r="AH1187" s="21"/>
      <c r="AI1187" s="21"/>
      <c r="AJ1187" s="22"/>
      <c r="AK1187" s="139"/>
      <c r="AL1187" s="24"/>
    </row>
    <row r="1188" spans="27:38" ht="13.2">
      <c r="AA1188" s="20"/>
      <c r="AE1188" s="21"/>
      <c r="AF1188" s="21"/>
      <c r="AG1188" s="21"/>
      <c r="AH1188" s="21"/>
      <c r="AI1188" s="21"/>
      <c r="AJ1188" s="22"/>
      <c r="AK1188" s="139"/>
      <c r="AL1188" s="24"/>
    </row>
    <row r="1189" spans="27:38" ht="13.2">
      <c r="AA1189" s="20"/>
      <c r="AE1189" s="21"/>
      <c r="AF1189" s="21"/>
      <c r="AG1189" s="21"/>
      <c r="AH1189" s="21"/>
      <c r="AI1189" s="21"/>
      <c r="AJ1189" s="22"/>
      <c r="AK1189" s="139"/>
      <c r="AL1189" s="24"/>
    </row>
    <row r="1190" spans="27:38" ht="13.2">
      <c r="AA1190" s="20"/>
      <c r="AE1190" s="21"/>
      <c r="AF1190" s="21"/>
      <c r="AG1190" s="21"/>
      <c r="AH1190" s="21"/>
      <c r="AI1190" s="21"/>
      <c r="AJ1190" s="22"/>
      <c r="AK1190" s="139"/>
      <c r="AL1190" s="24"/>
    </row>
    <row r="1191" spans="27:38" ht="13.2">
      <c r="AA1191" s="20"/>
      <c r="AE1191" s="21"/>
      <c r="AF1191" s="21"/>
      <c r="AG1191" s="21"/>
      <c r="AH1191" s="21"/>
      <c r="AI1191" s="21"/>
      <c r="AJ1191" s="22"/>
      <c r="AK1191" s="139"/>
      <c r="AL1191" s="24"/>
    </row>
    <row r="1192" spans="27:38" ht="13.2">
      <c r="AA1192" s="20"/>
      <c r="AE1192" s="21"/>
      <c r="AF1192" s="21"/>
      <c r="AG1192" s="21"/>
      <c r="AH1192" s="21"/>
      <c r="AI1192" s="21"/>
      <c r="AJ1192" s="22"/>
      <c r="AK1192" s="139"/>
      <c r="AL1192" s="24"/>
    </row>
    <row r="1193" spans="27:38" ht="13.2">
      <c r="AA1193" s="20"/>
      <c r="AE1193" s="21"/>
      <c r="AF1193" s="21"/>
      <c r="AG1193" s="21"/>
      <c r="AH1193" s="21"/>
      <c r="AI1193" s="21"/>
      <c r="AJ1193" s="22"/>
      <c r="AK1193" s="139"/>
      <c r="AL1193" s="24"/>
    </row>
    <row r="1194" spans="27:38" ht="13.2">
      <c r="AA1194" s="20"/>
      <c r="AE1194" s="21"/>
      <c r="AF1194" s="21"/>
      <c r="AG1194" s="21"/>
      <c r="AH1194" s="21"/>
      <c r="AI1194" s="21"/>
      <c r="AJ1194" s="22"/>
      <c r="AK1194" s="139"/>
      <c r="AL1194" s="24"/>
    </row>
    <row r="1195" spans="27:38" ht="13.2">
      <c r="AA1195" s="20"/>
      <c r="AE1195" s="21"/>
      <c r="AF1195" s="21"/>
      <c r="AG1195" s="21"/>
      <c r="AH1195" s="21"/>
      <c r="AI1195" s="21"/>
      <c r="AJ1195" s="22"/>
      <c r="AK1195" s="139"/>
      <c r="AL1195" s="24"/>
    </row>
    <row r="1196" spans="27:38" ht="13.2">
      <c r="AA1196" s="20"/>
      <c r="AE1196" s="21"/>
      <c r="AF1196" s="21"/>
      <c r="AG1196" s="21"/>
      <c r="AH1196" s="21"/>
      <c r="AI1196" s="21"/>
      <c r="AJ1196" s="22"/>
      <c r="AK1196" s="139"/>
      <c r="AL1196" s="24"/>
    </row>
    <row r="1197" spans="27:38" ht="13.2">
      <c r="AA1197" s="20"/>
      <c r="AE1197" s="21"/>
      <c r="AF1197" s="21"/>
      <c r="AG1197" s="21"/>
      <c r="AH1197" s="21"/>
      <c r="AI1197" s="21"/>
      <c r="AJ1197" s="22"/>
      <c r="AK1197" s="139"/>
      <c r="AL1197" s="24"/>
    </row>
    <row r="1198" spans="27:38" ht="13.2">
      <c r="AA1198" s="20"/>
      <c r="AE1198" s="21"/>
      <c r="AF1198" s="21"/>
      <c r="AG1198" s="21"/>
      <c r="AH1198" s="21"/>
      <c r="AI1198" s="21"/>
      <c r="AJ1198" s="22"/>
      <c r="AK1198" s="139"/>
      <c r="AL1198" s="24"/>
    </row>
    <row r="1199" spans="27:38" ht="13.2">
      <c r="AA1199" s="20"/>
      <c r="AE1199" s="21"/>
      <c r="AF1199" s="21"/>
      <c r="AG1199" s="21"/>
      <c r="AH1199" s="21"/>
      <c r="AI1199" s="21"/>
      <c r="AJ1199" s="22"/>
      <c r="AK1199" s="139"/>
      <c r="AL1199" s="24"/>
    </row>
    <row r="1200" spans="27:38" ht="13.2">
      <c r="AA1200" s="20"/>
      <c r="AE1200" s="21"/>
      <c r="AF1200" s="21"/>
      <c r="AG1200" s="21"/>
      <c r="AH1200" s="21"/>
      <c r="AI1200" s="21"/>
      <c r="AJ1200" s="22"/>
      <c r="AK1200" s="139"/>
      <c r="AL1200" s="24"/>
    </row>
    <row r="1201" spans="27:38" ht="13.2">
      <c r="AA1201" s="20"/>
      <c r="AE1201" s="21"/>
      <c r="AF1201" s="21"/>
      <c r="AG1201" s="21"/>
      <c r="AH1201" s="21"/>
      <c r="AI1201" s="21"/>
      <c r="AJ1201" s="22"/>
      <c r="AK1201" s="139"/>
      <c r="AL1201" s="24"/>
    </row>
    <row r="1202" spans="27:38" ht="13.2">
      <c r="AA1202" s="20"/>
      <c r="AE1202" s="21"/>
      <c r="AF1202" s="21"/>
      <c r="AG1202" s="21"/>
      <c r="AH1202" s="21"/>
      <c r="AI1202" s="21"/>
      <c r="AJ1202" s="22"/>
      <c r="AK1202" s="139"/>
      <c r="AL1202" s="24"/>
    </row>
    <row r="1203" spans="27:38" ht="13.2">
      <c r="AA1203" s="20"/>
      <c r="AE1203" s="21"/>
      <c r="AF1203" s="21"/>
      <c r="AG1203" s="21"/>
      <c r="AH1203" s="21"/>
      <c r="AI1203" s="21"/>
      <c r="AJ1203" s="22"/>
      <c r="AK1203" s="139"/>
      <c r="AL1203" s="24"/>
    </row>
    <row r="1204" spans="27:38" ht="13.2">
      <c r="AA1204" s="20"/>
      <c r="AE1204" s="21"/>
      <c r="AF1204" s="21"/>
      <c r="AG1204" s="21"/>
      <c r="AH1204" s="21"/>
      <c r="AI1204" s="21"/>
      <c r="AJ1204" s="22"/>
      <c r="AK1204" s="139"/>
      <c r="AL1204" s="24"/>
    </row>
    <row r="1205" spans="27:38" ht="13.2">
      <c r="AA1205" s="20"/>
      <c r="AE1205" s="21"/>
      <c r="AF1205" s="21"/>
      <c r="AG1205" s="21"/>
      <c r="AH1205" s="21"/>
      <c r="AI1205" s="21"/>
      <c r="AJ1205" s="22"/>
      <c r="AK1205" s="139"/>
      <c r="AL1205" s="24"/>
    </row>
    <row r="1206" spans="27:38" ht="13.2">
      <c r="AA1206" s="20"/>
      <c r="AE1206" s="21"/>
      <c r="AF1206" s="21"/>
      <c r="AG1206" s="21"/>
      <c r="AH1206" s="21"/>
      <c r="AI1206" s="21"/>
      <c r="AJ1206" s="22"/>
      <c r="AK1206" s="139"/>
      <c r="AL1206" s="24"/>
    </row>
    <row r="1207" spans="27:38" ht="13.2">
      <c r="AA1207" s="20"/>
      <c r="AE1207" s="21"/>
      <c r="AF1207" s="21"/>
      <c r="AG1207" s="21"/>
      <c r="AH1207" s="21"/>
      <c r="AI1207" s="21"/>
      <c r="AJ1207" s="22"/>
      <c r="AK1207" s="139"/>
      <c r="AL1207" s="24"/>
    </row>
    <row r="1208" spans="27:38" ht="13.2">
      <c r="AA1208" s="20"/>
      <c r="AE1208" s="21"/>
      <c r="AF1208" s="21"/>
      <c r="AG1208" s="21"/>
      <c r="AH1208" s="21"/>
      <c r="AI1208" s="21"/>
      <c r="AJ1208" s="22"/>
      <c r="AK1208" s="139"/>
      <c r="AL1208" s="24"/>
    </row>
    <row r="1209" spans="27:38" ht="13.2">
      <c r="AA1209" s="20"/>
      <c r="AE1209" s="21"/>
      <c r="AF1209" s="21"/>
      <c r="AG1209" s="21"/>
      <c r="AH1209" s="21"/>
      <c r="AI1209" s="21"/>
      <c r="AJ1209" s="22"/>
      <c r="AK1209" s="139"/>
      <c r="AL1209" s="24"/>
    </row>
    <row r="1210" spans="27:38" ht="13.2">
      <c r="AA1210" s="20"/>
      <c r="AE1210" s="21"/>
      <c r="AF1210" s="21"/>
      <c r="AG1210" s="21"/>
      <c r="AH1210" s="21"/>
      <c r="AI1210" s="21"/>
      <c r="AJ1210" s="22"/>
      <c r="AK1210" s="139"/>
      <c r="AL1210" s="24"/>
    </row>
    <row r="1211" spans="27:38" ht="13.2">
      <c r="AA1211" s="20"/>
      <c r="AE1211" s="21"/>
      <c r="AF1211" s="21"/>
      <c r="AG1211" s="21"/>
      <c r="AH1211" s="21"/>
      <c r="AI1211" s="21"/>
      <c r="AJ1211" s="22"/>
      <c r="AK1211" s="139"/>
      <c r="AL1211" s="24"/>
    </row>
    <row r="1212" spans="27:38" ht="13.2">
      <c r="AA1212" s="20"/>
      <c r="AE1212" s="21"/>
      <c r="AF1212" s="21"/>
      <c r="AG1212" s="21"/>
      <c r="AH1212" s="21"/>
      <c r="AI1212" s="21"/>
      <c r="AJ1212" s="22"/>
      <c r="AK1212" s="139"/>
      <c r="AL1212" s="24"/>
    </row>
    <row r="1213" spans="27:38" ht="13.2">
      <c r="AA1213" s="20"/>
      <c r="AE1213" s="21"/>
      <c r="AF1213" s="21"/>
      <c r="AG1213" s="21"/>
      <c r="AH1213" s="21"/>
      <c r="AI1213" s="21"/>
      <c r="AJ1213" s="22"/>
      <c r="AK1213" s="139"/>
      <c r="AL1213" s="24"/>
    </row>
    <row r="1214" spans="27:38" ht="13.2">
      <c r="AA1214" s="20"/>
      <c r="AE1214" s="21"/>
      <c r="AF1214" s="21"/>
      <c r="AG1214" s="21"/>
      <c r="AH1214" s="21"/>
      <c r="AI1214" s="21"/>
      <c r="AJ1214" s="22"/>
      <c r="AK1214" s="139"/>
      <c r="AL1214" s="24"/>
    </row>
    <row r="1215" spans="27:38" ht="13.2">
      <c r="AA1215" s="20"/>
      <c r="AE1215" s="21"/>
      <c r="AF1215" s="21"/>
      <c r="AG1215" s="21"/>
      <c r="AH1215" s="21"/>
      <c r="AI1215" s="21"/>
      <c r="AJ1215" s="22"/>
      <c r="AK1215" s="139"/>
      <c r="AL1215" s="24"/>
    </row>
    <row r="1216" spans="27:38" ht="13.2">
      <c r="AA1216" s="20"/>
      <c r="AE1216" s="21"/>
      <c r="AF1216" s="21"/>
      <c r="AG1216" s="21"/>
      <c r="AH1216" s="21"/>
      <c r="AI1216" s="21"/>
      <c r="AJ1216" s="22"/>
      <c r="AK1216" s="139"/>
      <c r="AL1216" s="24"/>
    </row>
    <row r="1217" spans="27:38" ht="13.2">
      <c r="AA1217" s="20"/>
      <c r="AE1217" s="21"/>
      <c r="AF1217" s="21"/>
      <c r="AG1217" s="21"/>
      <c r="AH1217" s="21"/>
      <c r="AI1217" s="21"/>
      <c r="AJ1217" s="22"/>
      <c r="AK1217" s="139"/>
      <c r="AL1217" s="24"/>
    </row>
    <row r="1218" spans="27:38" ht="13.2">
      <c r="AA1218" s="20"/>
      <c r="AE1218" s="21"/>
      <c r="AF1218" s="21"/>
      <c r="AG1218" s="21"/>
      <c r="AH1218" s="21"/>
      <c r="AI1218" s="21"/>
      <c r="AJ1218" s="22"/>
      <c r="AK1218" s="139"/>
      <c r="AL1218" s="24"/>
    </row>
    <row r="1219" spans="27:38" ht="13.2">
      <c r="AA1219" s="20"/>
      <c r="AE1219" s="21"/>
      <c r="AF1219" s="21"/>
      <c r="AG1219" s="21"/>
      <c r="AH1219" s="21"/>
      <c r="AI1219" s="21"/>
      <c r="AJ1219" s="22"/>
      <c r="AK1219" s="139"/>
      <c r="AL1219" s="24"/>
    </row>
    <row r="1220" spans="27:38" ht="13.2">
      <c r="AA1220" s="20"/>
      <c r="AE1220" s="21"/>
      <c r="AF1220" s="21"/>
      <c r="AG1220" s="21"/>
      <c r="AH1220" s="21"/>
      <c r="AI1220" s="21"/>
      <c r="AJ1220" s="22"/>
      <c r="AK1220" s="139"/>
      <c r="AL1220" s="24"/>
    </row>
    <row r="1221" spans="27:38" ht="13.2">
      <c r="AA1221" s="20"/>
      <c r="AE1221" s="21"/>
      <c r="AF1221" s="21"/>
      <c r="AG1221" s="21"/>
      <c r="AH1221" s="21"/>
      <c r="AI1221" s="21"/>
      <c r="AJ1221" s="22"/>
      <c r="AK1221" s="139"/>
      <c r="AL1221" s="24"/>
    </row>
    <row r="1222" spans="27:38" ht="13.2">
      <c r="AA1222" s="20"/>
      <c r="AE1222" s="21"/>
      <c r="AF1222" s="21"/>
      <c r="AG1222" s="21"/>
      <c r="AH1222" s="21"/>
      <c r="AI1222" s="21"/>
      <c r="AJ1222" s="22"/>
      <c r="AK1222" s="139"/>
      <c r="AL1222" s="24"/>
    </row>
    <row r="1223" spans="27:38" ht="13.2">
      <c r="AA1223" s="20"/>
      <c r="AE1223" s="21"/>
      <c r="AF1223" s="21"/>
      <c r="AG1223" s="21"/>
      <c r="AH1223" s="21"/>
      <c r="AI1223" s="21"/>
      <c r="AJ1223" s="22"/>
      <c r="AK1223" s="139"/>
      <c r="AL1223" s="24"/>
    </row>
    <row r="1224" spans="27:38" ht="13.2">
      <c r="AA1224" s="20"/>
      <c r="AE1224" s="21"/>
      <c r="AF1224" s="21"/>
      <c r="AG1224" s="21"/>
      <c r="AH1224" s="21"/>
      <c r="AI1224" s="21"/>
      <c r="AJ1224" s="22"/>
      <c r="AK1224" s="139"/>
      <c r="AL1224" s="24"/>
    </row>
    <row r="1225" spans="27:38" ht="13.2">
      <c r="AA1225" s="20"/>
      <c r="AE1225" s="21"/>
      <c r="AF1225" s="21"/>
      <c r="AG1225" s="21"/>
      <c r="AH1225" s="21"/>
      <c r="AI1225" s="21"/>
      <c r="AJ1225" s="22"/>
      <c r="AK1225" s="139"/>
      <c r="AL1225" s="24"/>
    </row>
    <row r="1226" spans="27:38" ht="13.2">
      <c r="AA1226" s="20"/>
      <c r="AE1226" s="21"/>
      <c r="AF1226" s="21"/>
      <c r="AG1226" s="21"/>
      <c r="AH1226" s="21"/>
      <c r="AI1226" s="21"/>
      <c r="AJ1226" s="22"/>
      <c r="AK1226" s="139"/>
      <c r="AL1226" s="24"/>
    </row>
    <row r="1227" spans="27:38" ht="13.2">
      <c r="AA1227" s="20"/>
      <c r="AE1227" s="21"/>
      <c r="AF1227" s="21"/>
      <c r="AG1227" s="21"/>
      <c r="AH1227" s="21"/>
      <c r="AI1227" s="21"/>
      <c r="AJ1227" s="22"/>
      <c r="AK1227" s="139"/>
      <c r="AL1227" s="24"/>
    </row>
    <row r="1228" spans="27:38" ht="13.2">
      <c r="AA1228" s="20"/>
      <c r="AE1228" s="21"/>
      <c r="AF1228" s="21"/>
      <c r="AG1228" s="21"/>
      <c r="AH1228" s="21"/>
      <c r="AI1228" s="21"/>
      <c r="AJ1228" s="22"/>
      <c r="AK1228" s="139"/>
      <c r="AL1228" s="24"/>
    </row>
    <row r="1229" spans="27:38" ht="13.2">
      <c r="AA1229" s="20"/>
      <c r="AE1229" s="21"/>
      <c r="AF1229" s="21"/>
      <c r="AG1229" s="21"/>
      <c r="AH1229" s="21"/>
      <c r="AI1229" s="21"/>
      <c r="AJ1229" s="22"/>
      <c r="AK1229" s="139"/>
      <c r="AL1229" s="24"/>
    </row>
    <row r="1230" spans="27:38" ht="13.2">
      <c r="AA1230" s="20"/>
      <c r="AE1230" s="21"/>
      <c r="AF1230" s="21"/>
      <c r="AG1230" s="21"/>
      <c r="AH1230" s="21"/>
      <c r="AI1230" s="21"/>
      <c r="AJ1230" s="22"/>
      <c r="AK1230" s="139"/>
      <c r="AL1230" s="24"/>
    </row>
    <row r="1231" spans="27:38" ht="13.2">
      <c r="AA1231" s="20"/>
      <c r="AE1231" s="21"/>
      <c r="AF1231" s="21"/>
      <c r="AG1231" s="21"/>
      <c r="AH1231" s="21"/>
      <c r="AI1231" s="21"/>
      <c r="AJ1231" s="22"/>
      <c r="AK1231" s="139"/>
      <c r="AL1231" s="24"/>
    </row>
    <row r="1232" spans="27:38" ht="13.2">
      <c r="AA1232" s="20"/>
      <c r="AE1232" s="21"/>
      <c r="AF1232" s="21"/>
      <c r="AG1232" s="21"/>
      <c r="AH1232" s="21"/>
      <c r="AI1232" s="21"/>
      <c r="AJ1232" s="22"/>
      <c r="AK1232" s="139"/>
      <c r="AL1232" s="24"/>
    </row>
    <row r="1233" spans="27:38" ht="13.2">
      <c r="AA1233" s="20"/>
      <c r="AE1233" s="21"/>
      <c r="AF1233" s="21"/>
      <c r="AG1233" s="21"/>
      <c r="AH1233" s="21"/>
      <c r="AI1233" s="21"/>
      <c r="AJ1233" s="22"/>
      <c r="AK1233" s="139"/>
      <c r="AL1233" s="24"/>
    </row>
    <row r="1234" spans="27:38" ht="13.2">
      <c r="AA1234" s="20"/>
      <c r="AE1234" s="21"/>
      <c r="AF1234" s="21"/>
      <c r="AG1234" s="21"/>
      <c r="AH1234" s="21"/>
      <c r="AI1234" s="21"/>
      <c r="AJ1234" s="22"/>
      <c r="AK1234" s="139"/>
      <c r="AL1234" s="24"/>
    </row>
  </sheetData>
  <mergeCells count="84">
    <mergeCell ref="BK7:BM7"/>
    <mergeCell ref="BN7:BP7"/>
    <mergeCell ref="BQ7:BS7"/>
    <mergeCell ref="BT7:BV7"/>
    <mergeCell ref="BB6:BD6"/>
    <mergeCell ref="BE6:BG6"/>
    <mergeCell ref="BH6:BJ6"/>
    <mergeCell ref="BK6:BM6"/>
    <mergeCell ref="BN6:BP6"/>
    <mergeCell ref="BQ6:BS6"/>
    <mergeCell ref="BT6:BV6"/>
    <mergeCell ref="AO6:AR6"/>
    <mergeCell ref="AS6:AU6"/>
    <mergeCell ref="AV6:AX6"/>
    <mergeCell ref="AY6:BA6"/>
    <mergeCell ref="C7:G7"/>
    <mergeCell ref="H7:M7"/>
    <mergeCell ref="N7:Q7"/>
    <mergeCell ref="R7:U7"/>
    <mergeCell ref="V7:Y7"/>
    <mergeCell ref="Z7:AB7"/>
    <mergeCell ref="AC7:AF7"/>
    <mergeCell ref="C1:AN1"/>
    <mergeCell ref="AO1:BD1"/>
    <mergeCell ref="BE1:BV1"/>
    <mergeCell ref="C2:AN2"/>
    <mergeCell ref="AO2:BD2"/>
    <mergeCell ref="BE2:BV2"/>
    <mergeCell ref="BE3:BM3"/>
    <mergeCell ref="BE4:BM4"/>
    <mergeCell ref="BN4:BV4"/>
    <mergeCell ref="BE5:BM5"/>
    <mergeCell ref="BN5:BV5"/>
    <mergeCell ref="BN3:BV3"/>
    <mergeCell ref="AY3:BA3"/>
    <mergeCell ref="AV4:AX4"/>
    <mergeCell ref="AY4:BA4"/>
    <mergeCell ref="BB4:BD4"/>
    <mergeCell ref="AO5:BD5"/>
    <mergeCell ref="BB3:BD3"/>
    <mergeCell ref="AO3:AR3"/>
    <mergeCell ref="AS3:AU3"/>
    <mergeCell ref="AO4:AR4"/>
    <mergeCell ref="AS4:AU4"/>
    <mergeCell ref="AV3:AX3"/>
    <mergeCell ref="A131:Z131"/>
    <mergeCell ref="A261:Z261"/>
    <mergeCell ref="BE7:BG7"/>
    <mergeCell ref="BH7:BJ7"/>
    <mergeCell ref="AG7:AJ7"/>
    <mergeCell ref="AK7:AN7"/>
    <mergeCell ref="AO7:AR7"/>
    <mergeCell ref="AS7:AU7"/>
    <mergeCell ref="AV7:AX7"/>
    <mergeCell ref="AY7:BA7"/>
    <mergeCell ref="BB7:BD7"/>
    <mergeCell ref="A36:B36"/>
    <mergeCell ref="A37:B37"/>
    <mergeCell ref="A43:B43"/>
    <mergeCell ref="A47:Z47"/>
    <mergeCell ref="A48:Z48"/>
    <mergeCell ref="A262:Z262"/>
    <mergeCell ref="A286:Z286"/>
    <mergeCell ref="A303:Z303"/>
    <mergeCell ref="A320:AD320"/>
    <mergeCell ref="A337:AD337"/>
    <mergeCell ref="R5:AB5"/>
    <mergeCell ref="AC5:AN5"/>
    <mergeCell ref="C5:Q5"/>
    <mergeCell ref="C6:G6"/>
    <mergeCell ref="H6:M6"/>
    <mergeCell ref="N6:Q6"/>
    <mergeCell ref="R6:U6"/>
    <mergeCell ref="V6:Y6"/>
    <mergeCell ref="Z6:AB6"/>
    <mergeCell ref="AC6:AF6"/>
    <mergeCell ref="AG6:AJ6"/>
    <mergeCell ref="AK6:AN6"/>
    <mergeCell ref="R3:AB3"/>
    <mergeCell ref="AC3:AN3"/>
    <mergeCell ref="C4:Q4"/>
    <mergeCell ref="R4:AB4"/>
    <mergeCell ref="AC4:AN4"/>
    <mergeCell ref="C3:Q3"/>
  </mergeCells>
  <conditionalFormatting sqref="C43:BV43">
    <cfRule type="expression" dxfId="1" priority="2">
      <formula>C43&gt;C36</formula>
    </cfRule>
  </conditionalFormatting>
  <conditionalFormatting sqref="AF47:AF1234">
    <cfRule type="expression" dxfId="0" priority="1">
      <formula>AND(AE47,OR(AF47&lt;0,AF47&gt;4))</formula>
    </cfRule>
  </conditionalFormatting>
  <dataValidations count="2">
    <dataValidation type="list" allowBlank="1" sqref="AF51:AF53 AF56:AF58 AF61:AF63 AF66:AF68 AF71:AF73 AF77:AF79 AF82:AF84 AF87:AF90 AF93:AF95 AF98:AF101 AF104:AF106 AF110:AF113 AF116:AF118 AF121:AF124 AF127:AF129 AF134:AF136 AF139:AF142 AF145:AF147 AF150:AF152 AF156:AF158 AF161:AF164 AF167:AF170 AF173:AF175 AF179:AF181 AF184:AF186 AF189:AF191 AF196:AF199 AF202:AF204 AF207:AF210 AF213:AF215 AF219:AF221 AF224:AF226 AF229:AF231 AF234:AF236 AF240:AF242 AF245:AF249 AF252:AF254 AF257:AF259 AF265:AF267 AF270:AF272 AF275:AF279 AF282:AF284 AF289:AF291 AF294:AF296 AF299:AF301 AF306:AF308 AF311:AF313 AF316:AF318 AF323:AF325 AF328:AF330 AF333:AF335 AF340:AF342 AF345:AF347 AF350:AF352 AF358:AF360 AF363:AF365 AF368:AF370 AF374:AF376 AF379:AF381 AF384:AF387 AF391:AF393 AF396:AF398 AF401:AF403 AF408:AF410 AF413:AF415 AF418:AF420 AF424:AF426 AF429:AF431 AF434:AF436 AF440:AF442 AF445:AF447 AF450:AF452" xr:uid="{00000000-0002-0000-0200-000000000000}">
      <formula1>"0,1,2,3,4"</formula1>
    </dataValidation>
    <dataValidation type="list" allowBlank="1" showDropDown="1" sqref="AK46:AK1234" xr:uid="{00000000-0002-0000-0200-000001000000}">
      <formula1>"tout,pilier,section,sous-section,catégorie,question,fin"</formula1>
    </dataValidation>
  </dataValidations>
  <hyperlinks>
    <hyperlink ref="C1" location="Q_TurningSales" display="Turning sales into a growth engine" xr:uid="{00000000-0004-0000-0200-000000000000}"/>
    <hyperlink ref="AO1" location="Q_RemovingFrictions" display="Removing frictions and fostering collaboration" xr:uid="{00000000-0004-0000-0200-000001000000}"/>
    <hyperlink ref="BE1" location="Q_MarketingImpact" display="Marketing impact" xr:uid="{00000000-0004-0000-0200-000002000000}"/>
    <hyperlink ref="C3" location="Q_TurningSales_Engage" display="Engage" xr:uid="{00000000-0004-0000-0200-000003000000}"/>
    <hyperlink ref="R3" location="Q_TurningSales_Execute_" display="Execute" xr:uid="{00000000-0004-0000-0200-000004000000}"/>
    <hyperlink ref="AC3" location="Q_TurningSales_Excell" display="Excell" xr:uid="{00000000-0004-0000-0200-000005000000}"/>
    <hyperlink ref="AO3" location="Q_RemovingFrictions_Excite" display="Excite" xr:uid="{00000000-0004-0000-0200-000006000000}"/>
    <hyperlink ref="AS3" location="Q_RemovingFrictions_Entice" display="Entice" xr:uid="{00000000-0004-0000-0200-000007000000}"/>
    <hyperlink ref="AV3" location="Q_RemovingFrictions_Deliver" display="Deliver" xr:uid="{00000000-0004-0000-0200-000008000000}"/>
    <hyperlink ref="AY3" location="Q_RemovingFrictions_Delight" display="Delight" xr:uid="{00000000-0004-0000-0200-000009000000}"/>
    <hyperlink ref="BB3" location="Q_RemovingFrictions_Upgrade" display="Upgrade" xr:uid="{00000000-0004-0000-0200-00000A000000}"/>
    <hyperlink ref="BE3" location="Q_MarketingImpact_MarketCustomersImpact" display="Market &amp; customers impact" xr:uid="{00000000-0004-0000-0200-00000B000000}"/>
    <hyperlink ref="BN3" location="Q_MarketingImpact_CompanyImpact" display="Company impact" xr:uid="{00000000-0004-0000-0200-00000C000000}"/>
    <hyperlink ref="C7" location="Q_TurningSales_Engage_Knowledge" display="Knowledge" xr:uid="{00000000-0004-0000-0200-00000D000000}"/>
    <hyperlink ref="H7" location="Q_TurningSales_Engage_Efficiency" display="Efficiency" xr:uid="{00000000-0004-0000-0200-00000E000000}"/>
    <hyperlink ref="N7" location="Q_TurningSales_Engage_Effectiveness" display="Effectiveness" xr:uid="{00000000-0004-0000-0200-00000F000000}"/>
    <hyperlink ref="R7" location="Q_TurningSales_Execute_Process" display="Process" xr:uid="{00000000-0004-0000-0200-000010000000}"/>
    <hyperlink ref="V7" location="Q_TurningSales_Execute_Efficiency" display="Efficiency" xr:uid="{00000000-0004-0000-0200-000011000000}"/>
    <hyperlink ref="Z7" location="Q_TurningSales_Execute_Effectiveness" display="Effectiveness" xr:uid="{00000000-0004-0000-0200-000012000000}"/>
    <hyperlink ref="AC7" location="Q_TurningSales_Excell_Learning" display="Learning" xr:uid="{00000000-0004-0000-0200-000013000000}"/>
    <hyperlink ref="AG7" location="Q_TurningSales_Excell_Performance" display="Performance" xr:uid="{00000000-0004-0000-0200-000014000000}"/>
    <hyperlink ref="AK7" location="Q_TurningSales_Excell_Alignment" display="Alignment" xr:uid="{00000000-0004-0000-0200-000015000000}"/>
    <hyperlink ref="AO7" location="Q_RemovingFrictions_Excite_Marketing" display="Marketing" xr:uid="{00000000-0004-0000-0200-000016000000}"/>
    <hyperlink ref="AS7" location="Q_RemovingFrictions_Entice_Presales" display="Presales" xr:uid="{00000000-0004-0000-0200-000017000000}"/>
    <hyperlink ref="AV7" location="Q_RemovingFrictions_Deliver_ProfessionalServices" display="Professional services" xr:uid="{00000000-0004-0000-0200-000018000000}"/>
    <hyperlink ref="AY7" location="Q_RemovingFrictions_Delight_CustomerSuccess" display="Customer success" xr:uid="{00000000-0004-0000-0200-000019000000}"/>
    <hyperlink ref="BB7" location="Q_RemovingFrictions_Upgrade_PartnerNetwork" display="Partner network" xr:uid="{00000000-0004-0000-0200-00001A000000}"/>
    <hyperlink ref="BE7" location="Q_MarketingImpact_MarketCustomersImpact_Attract" display="Attract" xr:uid="{00000000-0004-0000-0200-00001B000000}"/>
    <hyperlink ref="BH7" location="Q_MarketingImpact_MarketCustomersImpact_Enhance" display="Enhance" xr:uid="{00000000-0004-0000-0200-00001C000000}"/>
    <hyperlink ref="BK7" location="MarketingImpact_MarketCustomersImpact_Connect" display="Connect" xr:uid="{00000000-0004-0000-0200-00001D000000}"/>
    <hyperlink ref="BN7" location="Q_MarketingImpact_CompanyImpact_Activate" display="Activate" xr:uid="{00000000-0004-0000-0200-00001E000000}"/>
    <hyperlink ref="BQ7" location="Q_MarketingImpact_CompanyImpact_Augment" display="Augment" xr:uid="{00000000-0004-0000-0200-00001F000000}"/>
    <hyperlink ref="BT7" location="Q_MarketingImpact_CompanyImpact_Enable" display="Enable" xr:uid="{00000000-0004-0000-0200-000020000000}"/>
    <hyperlink ref="A47" location="TurningSales" display="Turning sales into a growth engine" xr:uid="{00000000-0004-0000-0200-000021000000}"/>
    <hyperlink ref="A48" location="TurningSales_Engage" display="Engage" xr:uid="{00000000-0004-0000-0200-000022000000}"/>
    <hyperlink ref="A49" location="TurningSales_Engage_Knowledge" display="Knowledge" xr:uid="{00000000-0004-0000-0200-000023000000}"/>
    <hyperlink ref="A75" location="TurningSales_Engage_Efficiency" display="Efficiency" xr:uid="{00000000-0004-0000-0200-000024000000}"/>
    <hyperlink ref="A108" location="TurningSales_Engage_Effectiveness" display="Effectiveness" xr:uid="{00000000-0004-0000-0200-000025000000}"/>
    <hyperlink ref="A131" location="TurningSales_Execute" display="Execute" xr:uid="{00000000-0004-0000-0200-000026000000}"/>
    <hyperlink ref="A132" location="TurningSales_Execute_Process" display="Process" xr:uid="{00000000-0004-0000-0200-000027000000}"/>
    <hyperlink ref="A154" location="TurningSales_Execute_Efficiency" display="Efficiency" xr:uid="{00000000-0004-0000-0200-000028000000}"/>
    <hyperlink ref="A177" location="TurningSales_Execute_Effectiveness" display="Effectiveness" xr:uid="{00000000-0004-0000-0200-000029000000}"/>
    <hyperlink ref="A193" location="TurningSales_Excell" display="Excell" xr:uid="{00000000-0004-0000-0200-00002A000000}"/>
    <hyperlink ref="A194" location="TurningSales_Excell_Learning" display="Learning" xr:uid="{00000000-0004-0000-0200-00002B000000}"/>
    <hyperlink ref="A217" location="TurningSales_Excell_Performance" display="Performance" xr:uid="{00000000-0004-0000-0200-00002C000000}"/>
    <hyperlink ref="A238" location="TurningSales_Excell_Alignment" display="Alignment" xr:uid="{00000000-0004-0000-0200-00002D000000}"/>
    <hyperlink ref="A261" location="RemovingFrictions" display="Removing frictions" xr:uid="{00000000-0004-0000-0200-00002E000000}"/>
    <hyperlink ref="A262" location="RemovingFrictions_Excite" display="Excite" xr:uid="{00000000-0004-0000-0200-00002F000000}"/>
    <hyperlink ref="A263" location="RemovingFrictions_Excite_Marketing" display="Marketing" xr:uid="{00000000-0004-0000-0200-000030000000}"/>
    <hyperlink ref="A286" location="RemovingFrictions_Entice" display="Entice" xr:uid="{00000000-0004-0000-0200-000031000000}"/>
    <hyperlink ref="A287" location="RemovingFrictions_Entice_Presales" display="Presales" xr:uid="{00000000-0004-0000-0200-000032000000}"/>
    <hyperlink ref="A303" location="RemovingFrictions_Deliver" display="Deliver" xr:uid="{00000000-0004-0000-0200-000033000000}"/>
    <hyperlink ref="A304" location="RemovingFrictions_Deliver_ProfessionalServices" display="Professional services" xr:uid="{00000000-0004-0000-0200-000034000000}"/>
    <hyperlink ref="A320" location="RemovingFrictions_Delight" display="Delight" xr:uid="{00000000-0004-0000-0200-000035000000}"/>
    <hyperlink ref="A321" location="RemovingFrictions_CustomerSuccess" display="Customer success" xr:uid="{00000000-0004-0000-0200-000036000000}"/>
    <hyperlink ref="A337" location="RemovingFrictions_Upgrade" display="Upgrade" xr:uid="{00000000-0004-0000-0200-000037000000}"/>
    <hyperlink ref="A338" location="RemovingFrictions_PartnerNetwork" display="Partner network" xr:uid="{00000000-0004-0000-0200-000038000000}"/>
    <hyperlink ref="A354" location="MarketingImpact" display="Marketing impact" xr:uid="{00000000-0004-0000-0200-000039000000}"/>
    <hyperlink ref="A355" location="MarketingImpact_MarketCustomersImpact" display="Market &amp; customers Impact" xr:uid="{00000000-0004-0000-0200-00003A000000}"/>
    <hyperlink ref="A356" location="MarketingImpact_MarketCustomersImpact_Attract" display="Attract" xr:uid="{00000000-0004-0000-0200-00003B000000}"/>
    <hyperlink ref="A372" location="MarketingImpact_MarketCustomersImpact_Enhance" display="Enhance" xr:uid="{00000000-0004-0000-0200-00003C000000}"/>
    <hyperlink ref="A389" location="MarketingImpact_MarketCustomersImpact_Connect" display="Connect" xr:uid="{00000000-0004-0000-0200-00003D000000}"/>
    <hyperlink ref="A405" location="MarketingImpact_CompanyImpact" display="Company impact" xr:uid="{00000000-0004-0000-0200-00003E000000}"/>
    <hyperlink ref="A406" location="MarketingImpact_CompanyImpact_Activate" display="Activate" xr:uid="{00000000-0004-0000-0200-00003F000000}"/>
    <hyperlink ref="A422" location="MarketingImpact_CompanyImpact_Augment" display="Augment" xr:uid="{00000000-0004-0000-0200-000040000000}"/>
    <hyperlink ref="A438" location="MarketingImpact_CompanyImpact_Enable" display="Enable" xr:uid="{00000000-0004-0000-0200-000041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77"/>
  <sheetViews>
    <sheetView topLeftCell="A37" workbookViewId="0">
      <selection activeCell="D54" sqref="D54"/>
    </sheetView>
  </sheetViews>
  <sheetFormatPr defaultColWidth="12.6640625" defaultRowHeight="15.75" customHeight="1"/>
  <sheetData>
    <row r="1" spans="1:26">
      <c r="A1" s="1"/>
    </row>
    <row r="2" spans="1:26">
      <c r="A2" s="1"/>
    </row>
    <row r="3" spans="1:26">
      <c r="A3" s="1"/>
    </row>
    <row r="4" spans="1:26">
      <c r="A4" s="1"/>
    </row>
    <row r="5" spans="1:26">
      <c r="A5" s="1"/>
    </row>
    <row r="6" spans="1:26">
      <c r="A6" s="1"/>
    </row>
    <row r="7" spans="1:26">
      <c r="A7" s="1"/>
    </row>
    <row r="8" spans="1:26">
      <c r="A8" s="1" t="s">
        <v>481</v>
      </c>
    </row>
    <row r="9" spans="1:26">
      <c r="A9" s="1"/>
    </row>
    <row r="10" spans="1:26">
      <c r="B10" s="4" t="s">
        <v>482</v>
      </c>
    </row>
    <row r="11" spans="1:26">
      <c r="A11" s="104"/>
      <c r="B11" s="104" t="s">
        <v>483</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6">
      <c r="A12" s="104"/>
      <c r="B12" s="140" t="s">
        <v>484</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5" spans="1:26">
      <c r="A15" s="1" t="s">
        <v>539</v>
      </c>
    </row>
    <row r="17" spans="1:2">
      <c r="B17" s="1" t="s">
        <v>485</v>
      </c>
    </row>
    <row r="18" spans="1:2">
      <c r="B18" s="4" t="s">
        <v>486</v>
      </c>
    </row>
    <row r="19" spans="1:2">
      <c r="B19" s="1"/>
    </row>
    <row r="20" spans="1:2">
      <c r="B20" s="1" t="s">
        <v>487</v>
      </c>
    </row>
    <row r="21" spans="1:2">
      <c r="B21" s="4" t="s">
        <v>488</v>
      </c>
    </row>
    <row r="22" spans="1:2">
      <c r="B22" s="1"/>
    </row>
    <row r="23" spans="1:2">
      <c r="B23" s="1" t="s">
        <v>489</v>
      </c>
    </row>
    <row r="24" spans="1:2">
      <c r="B24" s="4" t="s">
        <v>490</v>
      </c>
    </row>
    <row r="25" spans="1:2">
      <c r="B25" s="1"/>
    </row>
    <row r="26" spans="1:2">
      <c r="B26" s="1" t="s">
        <v>491</v>
      </c>
    </row>
    <row r="27" spans="1:2">
      <c r="A27" s="4"/>
      <c r="B27" s="4" t="s">
        <v>492</v>
      </c>
    </row>
    <row r="28" spans="1:2">
      <c r="A28" s="4"/>
      <c r="B28" s="1"/>
    </row>
    <row r="29" spans="1:2">
      <c r="A29" s="4"/>
      <c r="B29" s="1" t="s">
        <v>493</v>
      </c>
    </row>
    <row r="30" spans="1:2">
      <c r="A30" s="4"/>
      <c r="B30" s="4" t="s">
        <v>494</v>
      </c>
    </row>
    <row r="31" spans="1:2">
      <c r="A31" s="4"/>
      <c r="B31" s="1"/>
    </row>
    <row r="32" spans="1:2">
      <c r="A32" s="4"/>
      <c r="B32" s="1" t="s">
        <v>495</v>
      </c>
    </row>
    <row r="33" spans="1:2">
      <c r="A33" s="4"/>
      <c r="B33" s="4" t="s">
        <v>496</v>
      </c>
    </row>
    <row r="34" spans="1:2">
      <c r="A34" s="4"/>
      <c r="B34" s="1"/>
    </row>
    <row r="35" spans="1:2">
      <c r="A35" s="4"/>
      <c r="B35" s="1" t="s">
        <v>497</v>
      </c>
    </row>
    <row r="36" spans="1:2">
      <c r="A36" s="4"/>
      <c r="B36" s="4" t="s">
        <v>498</v>
      </c>
    </row>
    <row r="37" spans="1:2">
      <c r="A37" s="4"/>
      <c r="B37" s="1"/>
    </row>
    <row r="38" spans="1:2">
      <c r="A38" s="4"/>
      <c r="B38" s="1" t="s">
        <v>499</v>
      </c>
    </row>
    <row r="39" spans="1:2">
      <c r="A39" s="4"/>
      <c r="B39" s="4" t="s">
        <v>500</v>
      </c>
    </row>
    <row r="40" spans="1:2">
      <c r="B40" s="1"/>
    </row>
    <row r="41" spans="1:2">
      <c r="B41" s="1" t="s">
        <v>501</v>
      </c>
    </row>
    <row r="42" spans="1:2">
      <c r="B42" s="141" t="s">
        <v>540</v>
      </c>
    </row>
    <row r="43" spans="1:2">
      <c r="A43" s="4"/>
      <c r="B43" s="141" t="s">
        <v>502</v>
      </c>
    </row>
    <row r="44" spans="1:2">
      <c r="A44" s="4"/>
      <c r="B44" s="141" t="s">
        <v>503</v>
      </c>
    </row>
    <row r="45" spans="1:2">
      <c r="A45" s="4"/>
      <c r="B45" s="141" t="s">
        <v>504</v>
      </c>
    </row>
    <row r="46" spans="1:2">
      <c r="A46" s="4"/>
      <c r="B46" s="141" t="s">
        <v>505</v>
      </c>
    </row>
    <row r="47" spans="1:2">
      <c r="A47" s="4"/>
      <c r="B47" s="141" t="s">
        <v>506</v>
      </c>
    </row>
    <row r="48" spans="1:2">
      <c r="A48" s="4"/>
      <c r="B48" s="141" t="s">
        <v>507</v>
      </c>
    </row>
    <row r="49" spans="1:2">
      <c r="A49" s="4"/>
    </row>
    <row r="50" spans="1:2">
      <c r="A50" s="4"/>
    </row>
    <row r="51" spans="1:2">
      <c r="A51" s="1" t="s">
        <v>508</v>
      </c>
    </row>
    <row r="52" spans="1:2">
      <c r="B52" s="4"/>
    </row>
    <row r="53" spans="1:2">
      <c r="B53" s="4" t="s">
        <v>509</v>
      </c>
    </row>
    <row r="54" spans="1:2">
      <c r="B54" s="4" t="s">
        <v>510</v>
      </c>
    </row>
    <row r="55" spans="1:2">
      <c r="B55" s="4" t="s">
        <v>511</v>
      </c>
    </row>
    <row r="56" spans="1:2">
      <c r="B56" s="4" t="s">
        <v>541</v>
      </c>
    </row>
    <row r="57" spans="1:2">
      <c r="B57" s="4" t="s">
        <v>542</v>
      </c>
    </row>
    <row r="58" spans="1:2">
      <c r="B58" s="4" t="s">
        <v>512</v>
      </c>
    </row>
    <row r="59" spans="1:2">
      <c r="B59" s="4" t="s">
        <v>513</v>
      </c>
    </row>
    <row r="61" spans="1:2">
      <c r="B61" s="142" t="s">
        <v>514</v>
      </c>
    </row>
    <row r="62" spans="1:2">
      <c r="B62" s="143" t="s">
        <v>515</v>
      </c>
    </row>
    <row r="63" spans="1:2">
      <c r="A63" s="1"/>
    </row>
    <row r="64" spans="1:2">
      <c r="A64" s="1" t="s">
        <v>481</v>
      </c>
    </row>
    <row r="65" spans="1:26">
      <c r="A65" s="1"/>
    </row>
    <row r="66" spans="1:26">
      <c r="B66" s="4" t="s">
        <v>482</v>
      </c>
    </row>
    <row r="67" spans="1:26">
      <c r="A67" s="104"/>
      <c r="B67" s="104" t="s">
        <v>483</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row>
    <row r="68" spans="1:26">
      <c r="A68" s="104"/>
      <c r="B68" s="140" t="s">
        <v>484</v>
      </c>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row>
    <row r="69" spans="1:26">
      <c r="A69" s="104"/>
      <c r="B69" s="14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row>
    <row r="70" spans="1:26">
      <c r="A70" s="104"/>
      <c r="B70" s="140"/>
      <c r="C70" s="140"/>
      <c r="D70" s="140"/>
      <c r="E70" s="140"/>
      <c r="F70" s="104"/>
      <c r="G70" s="104"/>
      <c r="H70" s="104"/>
      <c r="I70" s="104"/>
      <c r="J70" s="104"/>
      <c r="K70" s="104"/>
      <c r="L70" s="104"/>
      <c r="M70" s="104"/>
      <c r="N70" s="104"/>
      <c r="O70" s="104"/>
      <c r="P70" s="104"/>
      <c r="Q70" s="104"/>
      <c r="R70" s="104"/>
      <c r="S70" s="104"/>
      <c r="T70" s="104"/>
      <c r="U70" s="104"/>
      <c r="V70" s="104"/>
      <c r="W70" s="104"/>
      <c r="X70" s="104"/>
      <c r="Y70" s="104"/>
      <c r="Z70" s="104"/>
    </row>
    <row r="71" spans="1:26">
      <c r="B71" s="145"/>
    </row>
    <row r="72" spans="1:26">
      <c r="B72" s="145"/>
    </row>
    <row r="73" spans="1:26">
      <c r="B73" s="145"/>
    </row>
    <row r="74" spans="1:26">
      <c r="B74" s="145"/>
    </row>
    <row r="75" spans="1:26">
      <c r="B75" s="145"/>
    </row>
    <row r="76" spans="1:26">
      <c r="B76" s="145"/>
    </row>
    <row r="77" spans="1:26">
      <c r="B77" s="145"/>
    </row>
  </sheetData>
  <sheetProtection algorithmName="SHA-512" hashValue="hybYEwOBQTaxzdQpujaBKAbeTKaQVeefigOVE1BGhzCFn5uh9vxzZ3+MDhwrIHsCrDsykXlPhvaEEQcabdt+uw==" saltValue="D6SJgCHNUQTo7lI5ySoN0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79</vt:i4>
      </vt:variant>
    </vt:vector>
  </HeadingPairs>
  <TitlesOfParts>
    <vt:vector size="83" baseType="lpstr">
      <vt:lpstr>The idea</vt:lpstr>
      <vt:lpstr>How to use the index</vt:lpstr>
      <vt:lpstr>Aligning Sales &amp; Marketing</vt:lpstr>
      <vt:lpstr>KPIs</vt:lpstr>
      <vt:lpstr>MarketingImpact</vt:lpstr>
      <vt:lpstr>MarketingImpact_CompanyImpact</vt:lpstr>
      <vt:lpstr>MarketingImpact_CompanyImpact_Activate</vt:lpstr>
      <vt:lpstr>MarketingImpact_CompanyImpact_Augment</vt:lpstr>
      <vt:lpstr>MarketingImpact_CompanyImpact_Enable</vt:lpstr>
      <vt:lpstr>MarketingImpact_CompanyImpact_Score</vt:lpstr>
      <vt:lpstr>MarketingImpact_MarketCustomersImpact</vt:lpstr>
      <vt:lpstr>MarketingImpact_MarketCustomersImpact_Attract</vt:lpstr>
      <vt:lpstr>MarketingImpact_MarketCustomersImpact_Connect</vt:lpstr>
      <vt:lpstr>MarketingImpact_MarketCustomersImpact_Enhance</vt:lpstr>
      <vt:lpstr>MarketingImpact_MarketCustomersImpact_Score</vt:lpstr>
      <vt:lpstr>MarketingImpact_Score</vt:lpstr>
      <vt:lpstr>Q_MarketingImpact</vt:lpstr>
      <vt:lpstr>Q_MarketingImpact_CompanyImpact</vt:lpstr>
      <vt:lpstr>Q_MarketingImpact_CompanyImpact_Activate</vt:lpstr>
      <vt:lpstr>Q_MarketingImpact_CompanyImpact_Augment</vt:lpstr>
      <vt:lpstr>Q_MarketingImpact_CompanyImpact_Enable</vt:lpstr>
      <vt:lpstr>Q_MarketingImpact_MarketCustomersImpact</vt:lpstr>
      <vt:lpstr>Q_MarketingImpact_MarketCustomersImpact_Attract</vt:lpstr>
      <vt:lpstr>Q_MarketingImpact_MarketCustomersImpact_Connect</vt:lpstr>
      <vt:lpstr>Q_MarketingImpact_MarketCustomersImpact_Enhance</vt:lpstr>
      <vt:lpstr>Q_RemovingFrictions</vt:lpstr>
      <vt:lpstr>Q_RemovingFrictions_Delight</vt:lpstr>
      <vt:lpstr>Q_RemovingFrictions_Delight_CustomerSuccess</vt:lpstr>
      <vt:lpstr>Q_RemovingFrictions_Deliver</vt:lpstr>
      <vt:lpstr>Q_RemovingFrictions_Deliver_ProfessionalServices</vt:lpstr>
      <vt:lpstr>Q_RemovingFrictions_Entice</vt:lpstr>
      <vt:lpstr>Q_RemovingFrictions_Entice_Presales</vt:lpstr>
      <vt:lpstr>Q_RemovingFrictions_Excite</vt:lpstr>
      <vt:lpstr>Q_RemovingFrictions_Excite_Marketing</vt:lpstr>
      <vt:lpstr>Q_RemovingFrictions_Upgrade</vt:lpstr>
      <vt:lpstr>Q_RemovingFrictions_Upgrade_PartnerNetwork</vt:lpstr>
      <vt:lpstr>Q_TurningSales</vt:lpstr>
      <vt:lpstr>Q_TurningSales_Engage</vt:lpstr>
      <vt:lpstr>Q_TurningSales_Engage_Effectiveness</vt:lpstr>
      <vt:lpstr>Q_TurningSales_Engage_Efficiency</vt:lpstr>
      <vt:lpstr>Q_TurningSales_Engage_Knowledge</vt:lpstr>
      <vt:lpstr>Q_TurningSales_Excell</vt:lpstr>
      <vt:lpstr>Q_TurningSales_Excell_Alignment</vt:lpstr>
      <vt:lpstr>Q_TurningSales_Excell_Learning</vt:lpstr>
      <vt:lpstr>Q_TurningSales_Excell_Performance</vt:lpstr>
      <vt:lpstr>Q_TurningSales_Execute_</vt:lpstr>
      <vt:lpstr>Q_TurningSales_Execute_Effectiveness</vt:lpstr>
      <vt:lpstr>Q_TurningSales_Execute_Efficiency</vt:lpstr>
      <vt:lpstr>Q_TurningSales_Execute_Process</vt:lpstr>
      <vt:lpstr>RemovingFrictions</vt:lpstr>
      <vt:lpstr>RemovingFrictions_CustomerSuccess</vt:lpstr>
      <vt:lpstr>RemovingFrictions_Delight</vt:lpstr>
      <vt:lpstr>RemovingFrictions_Delight_Score</vt:lpstr>
      <vt:lpstr>RemovingFrictions_Deliver</vt:lpstr>
      <vt:lpstr>RemovingFrictions_Deliver_ProfessionalServices</vt:lpstr>
      <vt:lpstr>RemovingFrictions_Deliver_Score</vt:lpstr>
      <vt:lpstr>RemovingFrictions_Entice</vt:lpstr>
      <vt:lpstr>RemovingFrictions_Entice_Presales</vt:lpstr>
      <vt:lpstr>RemovingFrictions_Entice_Score</vt:lpstr>
      <vt:lpstr>RemovingFrictions_Excite</vt:lpstr>
      <vt:lpstr>RemovingFrictions_Excite_Marketing</vt:lpstr>
      <vt:lpstr>RemovingFrictions_Excite_Score</vt:lpstr>
      <vt:lpstr>RemovingFrictions_PartnerNetwork</vt:lpstr>
      <vt:lpstr>RemovingFrictions_Score</vt:lpstr>
      <vt:lpstr>RemovingFrictions_Upgrade</vt:lpstr>
      <vt:lpstr>RemovingFrictions_Upgrade_Score</vt:lpstr>
      <vt:lpstr>TurningSales</vt:lpstr>
      <vt:lpstr>TurningSales_Engage</vt:lpstr>
      <vt:lpstr>TurningSales_Engage_Effectiveness</vt:lpstr>
      <vt:lpstr>TurningSales_Engage_Efficiency</vt:lpstr>
      <vt:lpstr>TurningSales_Engage_Knowledge</vt:lpstr>
      <vt:lpstr>TurningSales_Engage_Score</vt:lpstr>
      <vt:lpstr>TurningSales_Excell</vt:lpstr>
      <vt:lpstr>TurningSales_Excell_Alignment</vt:lpstr>
      <vt:lpstr>TurningSales_Excell_Learning</vt:lpstr>
      <vt:lpstr>TurningSales_Excell_Performance</vt:lpstr>
      <vt:lpstr>TurningSales_Excell_Score</vt:lpstr>
      <vt:lpstr>TurningSales_Execute</vt:lpstr>
      <vt:lpstr>TurningSales_Execute_Effectiveness</vt:lpstr>
      <vt:lpstr>TurningSales_Execute_Efficiency</vt:lpstr>
      <vt:lpstr>TurningSales_Execute_Process</vt:lpstr>
      <vt:lpstr>TurningSales_Execute_Score</vt:lpstr>
      <vt:lpstr>TurningSales_Score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Bruno Sireyjol</cp:lastModifiedBy>
  <dcterms:created xsi:type="dcterms:W3CDTF">2022-10-13T08:44:56Z</dcterms:created>
  <dcterms:modified xsi:type="dcterms:W3CDTF">2023-11-27T16:02:16Z</dcterms:modified>
</cp:coreProperties>
</file>